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francis_calderon\Desktop\"/>
    </mc:Choice>
  </mc:AlternateContent>
  <xr:revisionPtr revIDLastSave="0" documentId="13_ncr:1_{7B1AA532-A94A-406E-85AE-AC83E3F109C2}" xr6:coauthVersionLast="47" xr6:coauthVersionMax="47" xr10:uidLastSave="{00000000-0000-0000-0000-000000000000}"/>
  <bookViews>
    <workbookView xWindow="-120" yWindow="-120" windowWidth="29040" windowHeight="15720" firstSheet="9" activeTab="15" xr2:uid="{00000000-000D-0000-FFFF-FFFF00000000}"/>
  </bookViews>
  <sheets>
    <sheet name="Inspección1" sheetId="12" r:id="rId1"/>
    <sheet name="Inspección 2" sheetId="11" r:id="rId2"/>
    <sheet name="Inpección 3" sheetId="13" r:id="rId3"/>
    <sheet name="Inspección 4" sheetId="14" r:id="rId4"/>
    <sheet name="Asistencia Judicial 1" sheetId="1" r:id="rId5"/>
    <sheet name="Asistencia Judicial 2" sheetId="2" r:id="rId6"/>
    <sheet name="Asistencia Judicial 3" sheetId="3" r:id="rId7"/>
    <sheet name="Asistencia Judicial 4" sheetId="4" r:id="rId8"/>
    <sheet name="Trabajo Infantil 1" sheetId="5" r:id="rId9"/>
    <sheet name="Trabajo Infantil 2" sheetId="6" r:id="rId10"/>
    <sheet name="Trabajo Infantil 3" sheetId="7" r:id="rId11"/>
    <sheet name="Mediación 1" sheetId="8" r:id="rId12"/>
    <sheet name="Mediació2" sheetId="9" r:id="rId13"/>
    <sheet name="SENAE" sheetId="19" r:id="rId14"/>
    <sheet name="Higiene y Seguridad 1" sheetId="15" r:id="rId15"/>
    <sheet name="Higiene y Seguridad 2" sheetId="16" r:id="rId16"/>
    <sheet name="Mediación 3" sheetId="10" r:id="rId17"/>
    <sheet name="Higiene y Seguridad 3" sheetId="17" r:id="rId18"/>
    <sheet name="Higiene y Seguridad 4" sheetId="18" r:id="rId19"/>
    <sheet name="CAPACIDADES INTITUCIONALES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1" l="1"/>
  <c r="F6" i="11"/>
  <c r="H6" i="11"/>
  <c r="I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H5" i="18"/>
  <c r="G5" i="18"/>
  <c r="E5" i="18"/>
  <c r="F10" i="18" s="1"/>
  <c r="C5" i="18"/>
  <c r="D24" i="18" s="1"/>
  <c r="C6" i="11" l="1"/>
  <c r="G9" i="11"/>
  <c r="E14" i="11"/>
  <c r="E10" i="11"/>
  <c r="G10" i="11"/>
  <c r="E11" i="11"/>
  <c r="E7" i="11"/>
  <c r="G7" i="11"/>
  <c r="E12" i="11"/>
  <c r="E16" i="11"/>
  <c r="E20" i="11"/>
  <c r="E24" i="11"/>
  <c r="E28" i="11"/>
  <c r="E32" i="11"/>
  <c r="E36" i="11"/>
  <c r="E40" i="11"/>
  <c r="E44" i="11"/>
  <c r="G12" i="11"/>
  <c r="G16" i="11"/>
  <c r="G20" i="11"/>
  <c r="G24" i="11"/>
  <c r="G28" i="11"/>
  <c r="G32" i="11"/>
  <c r="G36" i="11"/>
  <c r="G40" i="11"/>
  <c r="G44" i="11"/>
  <c r="E22" i="11"/>
  <c r="E30" i="11"/>
  <c r="E38" i="11"/>
  <c r="E46" i="11"/>
  <c r="G14" i="11"/>
  <c r="G18" i="11"/>
  <c r="G22" i="11"/>
  <c r="G26" i="11"/>
  <c r="G30" i="11"/>
  <c r="G34" i="11"/>
  <c r="G42" i="11"/>
  <c r="E15" i="11"/>
  <c r="E23" i="11"/>
  <c r="E31" i="11"/>
  <c r="E39" i="11"/>
  <c r="G11" i="11"/>
  <c r="G23" i="11"/>
  <c r="G31" i="11"/>
  <c r="G39" i="11"/>
  <c r="E8" i="11"/>
  <c r="G8" i="11"/>
  <c r="E9" i="11"/>
  <c r="E13" i="11"/>
  <c r="E17" i="11"/>
  <c r="E21" i="11"/>
  <c r="E25" i="11"/>
  <c r="E29" i="11"/>
  <c r="E33" i="11"/>
  <c r="E37" i="11"/>
  <c r="E41" i="11"/>
  <c r="E45" i="11"/>
  <c r="G13" i="11"/>
  <c r="G17" i="11"/>
  <c r="G21" i="11"/>
  <c r="G25" i="11"/>
  <c r="G29" i="11"/>
  <c r="G33" i="11"/>
  <c r="G37" i="11"/>
  <c r="G41" i="11"/>
  <c r="G45" i="11"/>
  <c r="E18" i="11"/>
  <c r="E26" i="11"/>
  <c r="E34" i="11"/>
  <c r="E42" i="11"/>
  <c r="G38" i="11"/>
  <c r="G46" i="11"/>
  <c r="E19" i="11"/>
  <c r="E27" i="11"/>
  <c r="E35" i="11"/>
  <c r="E43" i="11"/>
  <c r="G15" i="11"/>
  <c r="G19" i="11"/>
  <c r="G27" i="11"/>
  <c r="G35" i="11"/>
  <c r="G43" i="11"/>
  <c r="F28" i="18"/>
  <c r="F25" i="18"/>
  <c r="F40" i="18"/>
  <c r="F16" i="18"/>
  <c r="F20" i="18"/>
  <c r="F7" i="18"/>
  <c r="F29" i="18"/>
  <c r="F41" i="18"/>
  <c r="D8" i="18"/>
  <c r="D10" i="18"/>
  <c r="D34" i="18"/>
  <c r="D36" i="18"/>
  <c r="F43" i="18"/>
  <c r="F39" i="18"/>
  <c r="F31" i="18"/>
  <c r="F27" i="18"/>
  <c r="F45" i="18"/>
  <c r="F35" i="18"/>
  <c r="F23" i="18"/>
  <c r="F17" i="18"/>
  <c r="F36" i="18"/>
  <c r="F24" i="18"/>
  <c r="F42" i="18"/>
  <c r="F38" i="18"/>
  <c r="F34" i="18"/>
  <c r="F30" i="18"/>
  <c r="F26" i="18"/>
  <c r="F22" i="18"/>
  <c r="F18" i="18"/>
  <c r="F14" i="18"/>
  <c r="F8" i="18"/>
  <c r="F32" i="18"/>
  <c r="F15" i="18"/>
  <c r="F9" i="18"/>
  <c r="F11" i="18"/>
  <c r="F44" i="18"/>
  <c r="F37" i="18"/>
  <c r="F33" i="18"/>
  <c r="F21" i="18"/>
  <c r="F12" i="18"/>
  <c r="D19" i="18"/>
  <c r="D38" i="18"/>
  <c r="F13" i="18"/>
  <c r="F19" i="18"/>
  <c r="D26" i="18"/>
  <c r="D7" i="18"/>
  <c r="D9" i="18"/>
  <c r="D31" i="18"/>
  <c r="D20" i="18"/>
  <c r="D22" i="18"/>
  <c r="D15" i="18"/>
  <c r="D6" i="18"/>
  <c r="D17" i="18"/>
  <c r="F6" i="18"/>
  <c r="D12" i="18"/>
  <c r="D28" i="18"/>
  <c r="D18" i="18"/>
  <c r="D14" i="18"/>
  <c r="D41" i="18"/>
  <c r="D37" i="18"/>
  <c r="D33" i="18"/>
  <c r="D29" i="18"/>
  <c r="D25" i="18"/>
  <c r="D21" i="18"/>
  <c r="D13" i="18"/>
  <c r="D45" i="18"/>
  <c r="D42" i="18"/>
  <c r="D39" i="18"/>
  <c r="D35" i="18"/>
  <c r="D32" i="18"/>
  <c r="D16" i="18"/>
  <c r="D43" i="18"/>
  <c r="D30" i="18"/>
  <c r="D27" i="18"/>
  <c r="D11" i="18"/>
  <c r="D44" i="18"/>
  <c r="D23" i="18"/>
  <c r="D40" i="18"/>
  <c r="F5" i="18" l="1"/>
  <c r="D5" i="18"/>
  <c r="F7" i="17" l="1"/>
  <c r="E7" i="17"/>
  <c r="C7" i="17"/>
  <c r="D29" i="17" s="1"/>
  <c r="C6" i="16"/>
  <c r="D46" i="16" s="1"/>
  <c r="D39" i="17" l="1"/>
  <c r="D20" i="17"/>
  <c r="D36" i="17"/>
  <c r="D8" i="17"/>
  <c r="D14" i="17"/>
  <c r="D17" i="17"/>
  <c r="D11" i="17"/>
  <c r="D45" i="17"/>
  <c r="D42" i="17"/>
  <c r="D9" i="17"/>
  <c r="D12" i="17"/>
  <c r="D18" i="17"/>
  <c r="D21" i="17"/>
  <c r="D24" i="17"/>
  <c r="D27" i="17"/>
  <c r="D30" i="17"/>
  <c r="D33" i="17"/>
  <c r="D15" i="17"/>
  <c r="D37" i="17"/>
  <c r="D40" i="17"/>
  <c r="D43" i="17"/>
  <c r="D46" i="17"/>
  <c r="D22" i="17"/>
  <c r="D25" i="17"/>
  <c r="D28" i="17"/>
  <c r="D31" i="17"/>
  <c r="D34" i="17"/>
  <c r="D13" i="17"/>
  <c r="D16" i="17"/>
  <c r="D10" i="17"/>
  <c r="D19" i="17"/>
  <c r="D35" i="17"/>
  <c r="D38" i="17"/>
  <c r="D41" i="17"/>
  <c r="D44" i="17"/>
  <c r="D47" i="17"/>
  <c r="D23" i="17"/>
  <c r="D32" i="17"/>
  <c r="D26" i="17"/>
  <c r="D14" i="16"/>
  <c r="D9" i="16"/>
  <c r="D17" i="16"/>
  <c r="D23" i="16"/>
  <c r="D15" i="16"/>
  <c r="D35" i="16"/>
  <c r="D11" i="16"/>
  <c r="D21" i="16"/>
  <c r="D29" i="16"/>
  <c r="D41" i="16"/>
  <c r="D8" i="16"/>
  <c r="D12" i="16"/>
  <c r="D18" i="16"/>
  <c r="D24" i="16"/>
  <c r="D30" i="16"/>
  <c r="D36" i="16"/>
  <c r="D42" i="16"/>
  <c r="D7" i="16"/>
  <c r="D13" i="16"/>
  <c r="D19" i="16"/>
  <c r="D25" i="16"/>
  <c r="D31" i="16"/>
  <c r="D37" i="16"/>
  <c r="D43" i="16"/>
  <c r="D20" i="16"/>
  <c r="D26" i="16"/>
  <c r="D32" i="16"/>
  <c r="D38" i="16"/>
  <c r="D44" i="16"/>
  <c r="D27" i="16"/>
  <c r="D33" i="16"/>
  <c r="D39" i="16"/>
  <c r="D45" i="16"/>
  <c r="D10" i="16"/>
  <c r="D16" i="16"/>
  <c r="D22" i="16"/>
  <c r="D28" i="16"/>
  <c r="D34" i="16"/>
  <c r="D40" i="16"/>
  <c r="D7" i="17" l="1"/>
  <c r="D6" i="16"/>
  <c r="B5" i="14" l="1"/>
  <c r="C20" i="14" s="1"/>
  <c r="C5" i="13"/>
  <c r="B5" i="13"/>
  <c r="C16" i="14" l="1"/>
  <c r="C17" i="14"/>
  <c r="C6" i="14"/>
  <c r="C18" i="14"/>
  <c r="C7" i="14"/>
  <c r="C19" i="14"/>
  <c r="C8" i="14"/>
  <c r="C9" i="14"/>
  <c r="C21" i="14"/>
  <c r="C10" i="14"/>
  <c r="C22" i="14"/>
  <c r="C11" i="14"/>
  <c r="C23" i="14"/>
  <c r="C12" i="14"/>
  <c r="C24" i="14"/>
  <c r="C13" i="14"/>
  <c r="C14" i="14"/>
  <c r="C15" i="14"/>
  <c r="B16" i="12"/>
  <c r="B15" i="12"/>
  <c r="B14" i="12"/>
  <c r="B13" i="12"/>
  <c r="B12" i="12"/>
  <c r="B11" i="12"/>
  <c r="B10" i="12"/>
  <c r="B9" i="12"/>
  <c r="B8" i="12"/>
  <c r="B7" i="12"/>
  <c r="F6" i="12"/>
  <c r="D6" i="12"/>
  <c r="C5" i="14" l="1"/>
  <c r="B6" i="12"/>
  <c r="C11" i="12" s="1"/>
  <c r="C16" i="12" l="1"/>
  <c r="C14" i="12"/>
  <c r="C12" i="12"/>
  <c r="C9" i="12"/>
  <c r="G16" i="12"/>
  <c r="G13" i="12"/>
  <c r="G10" i="12"/>
  <c r="G7" i="12"/>
  <c r="E13" i="12"/>
  <c r="E10" i="12"/>
  <c r="E7" i="12"/>
  <c r="G9" i="12"/>
  <c r="E9" i="12"/>
  <c r="E11" i="12"/>
  <c r="E16" i="12"/>
  <c r="G15" i="12"/>
  <c r="G12" i="12"/>
  <c r="E8" i="12"/>
  <c r="E15" i="12"/>
  <c r="G11" i="12"/>
  <c r="E12" i="12"/>
  <c r="G8" i="12"/>
  <c r="E14" i="12"/>
  <c r="G14" i="12"/>
  <c r="C15" i="12"/>
  <c r="C13" i="12"/>
  <c r="C10" i="12"/>
  <c r="C8" i="12"/>
  <c r="C7" i="12"/>
  <c r="C6" i="12" l="1"/>
  <c r="E6" i="12"/>
  <c r="G6" i="12"/>
  <c r="Y9" i="11" l="1"/>
  <c r="B28" i="10" l="1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3" i="10"/>
  <c r="B12" i="10"/>
  <c r="B11" i="10"/>
  <c r="B10" i="10"/>
  <c r="B9" i="10"/>
  <c r="B8" i="10"/>
  <c r="B7" i="10"/>
  <c r="G6" i="10"/>
  <c r="F6" i="10"/>
  <c r="E6" i="10"/>
  <c r="D6" i="10"/>
  <c r="C6" i="10"/>
  <c r="B6" i="10" l="1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G6" i="9"/>
  <c r="F6" i="9"/>
  <c r="E6" i="9"/>
  <c r="D6" i="9"/>
  <c r="C6" i="9"/>
  <c r="B6" i="9" l="1"/>
  <c r="D25" i="8"/>
  <c r="D24" i="8"/>
  <c r="D23" i="8"/>
  <c r="D21" i="8"/>
  <c r="H20" i="8"/>
  <c r="F20" i="8"/>
  <c r="B20" i="8"/>
  <c r="D13" i="8"/>
  <c r="D12" i="8"/>
  <c r="D11" i="8"/>
  <c r="D10" i="8"/>
  <c r="D9" i="8"/>
  <c r="H8" i="8"/>
  <c r="F8" i="8"/>
  <c r="B8" i="8"/>
  <c r="C10" i="8" s="1"/>
  <c r="D20" i="8" l="1"/>
  <c r="C12" i="8"/>
  <c r="C11" i="8"/>
  <c r="C13" i="8"/>
  <c r="D8" i="8"/>
  <c r="E10" i="8" s="1"/>
  <c r="C9" i="8"/>
  <c r="C20" i="8" l="1"/>
  <c r="C8" i="8"/>
  <c r="E13" i="8"/>
  <c r="E12" i="8"/>
  <c r="I10" i="8"/>
  <c r="G13" i="8"/>
  <c r="I11" i="8"/>
  <c r="G11" i="8"/>
  <c r="G9" i="8"/>
  <c r="E11" i="8"/>
  <c r="G10" i="8"/>
  <c r="I13" i="8"/>
  <c r="I9" i="8"/>
  <c r="G12" i="8"/>
  <c r="E9" i="8"/>
  <c r="I12" i="8"/>
  <c r="G20" i="8"/>
  <c r="I20" i="8"/>
  <c r="E8" i="8" l="1"/>
  <c r="G8" i="8"/>
  <c r="I8" i="8"/>
  <c r="B9" i="7" l="1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8" i="7"/>
  <c r="E7" i="7"/>
  <c r="D7" i="7"/>
  <c r="C5" i="6"/>
  <c r="B5" i="6"/>
  <c r="B7" i="7" l="1"/>
  <c r="C13" i="7" s="1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E7" i="5"/>
  <c r="D7" i="5"/>
  <c r="C7" i="5"/>
  <c r="C30" i="7" l="1"/>
  <c r="C19" i="7"/>
  <c r="C36" i="7"/>
  <c r="C42" i="7"/>
  <c r="C21" i="7"/>
  <c r="C24" i="7"/>
  <c r="C12" i="7"/>
  <c r="C18" i="7"/>
  <c r="C15" i="7"/>
  <c r="C39" i="7"/>
  <c r="C11" i="7"/>
  <c r="C27" i="7"/>
  <c r="C33" i="7"/>
  <c r="C28" i="7"/>
  <c r="C47" i="7"/>
  <c r="C43" i="7"/>
  <c r="C34" i="7"/>
  <c r="C25" i="7"/>
  <c r="C16" i="7"/>
  <c r="C44" i="7"/>
  <c r="C35" i="7"/>
  <c r="C26" i="7"/>
  <c r="C17" i="7"/>
  <c r="C10" i="7"/>
  <c r="C40" i="7"/>
  <c r="C31" i="7"/>
  <c r="C29" i="7"/>
  <c r="C41" i="7"/>
  <c r="C32" i="7"/>
  <c r="C23" i="7"/>
  <c r="C14" i="7"/>
  <c r="C38" i="7"/>
  <c r="C9" i="7"/>
  <c r="C20" i="7"/>
  <c r="C46" i="7"/>
  <c r="C37" i="7"/>
  <c r="C8" i="7"/>
  <c r="C45" i="7"/>
  <c r="C22" i="7"/>
  <c r="B7" i="5"/>
  <c r="B7" i="4"/>
  <c r="C11" i="4" s="1"/>
  <c r="C7" i="7" l="1"/>
  <c r="C10" i="4"/>
  <c r="C12" i="4"/>
  <c r="C13" i="4"/>
  <c r="C8" i="4"/>
  <c r="C9" i="4"/>
  <c r="B6" i="3"/>
  <c r="C28" i="3" s="1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G8" i="2"/>
  <c r="E8" i="2"/>
  <c r="C7" i="4" l="1"/>
  <c r="C11" i="3"/>
  <c r="C17" i="3"/>
  <c r="C23" i="3"/>
  <c r="C12" i="3"/>
  <c r="C18" i="3"/>
  <c r="C24" i="3"/>
  <c r="C7" i="3"/>
  <c r="C13" i="3"/>
  <c r="C19" i="3"/>
  <c r="C25" i="3"/>
  <c r="C8" i="3"/>
  <c r="C14" i="3"/>
  <c r="C20" i="3"/>
  <c r="C26" i="3"/>
  <c r="C9" i="3"/>
  <c r="C15" i="3"/>
  <c r="C21" i="3"/>
  <c r="C27" i="3"/>
  <c r="C10" i="3"/>
  <c r="C16" i="3"/>
  <c r="C22" i="3"/>
  <c r="C8" i="2"/>
  <c r="H32" i="2" s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G8" i="1"/>
  <c r="E8" i="1"/>
  <c r="C6" i="3" l="1"/>
  <c r="D26" i="2"/>
  <c r="H23" i="2"/>
  <c r="D34" i="2"/>
  <c r="F42" i="2"/>
  <c r="D32" i="2"/>
  <c r="D47" i="2"/>
  <c r="D42" i="2"/>
  <c r="D22" i="2"/>
  <c r="D9" i="2"/>
  <c r="D40" i="2"/>
  <c r="D15" i="2"/>
  <c r="H16" i="2"/>
  <c r="D28" i="2"/>
  <c r="D24" i="2"/>
  <c r="H28" i="2"/>
  <c r="F27" i="2"/>
  <c r="F24" i="2"/>
  <c r="F41" i="2"/>
  <c r="H30" i="2"/>
  <c r="F44" i="2"/>
  <c r="D44" i="2"/>
  <c r="F14" i="2"/>
  <c r="H18" i="2"/>
  <c r="F46" i="2"/>
  <c r="D11" i="2"/>
  <c r="D30" i="2"/>
  <c r="D36" i="2"/>
  <c r="D12" i="2"/>
  <c r="F47" i="2"/>
  <c r="H44" i="2"/>
  <c r="F16" i="2"/>
  <c r="H42" i="2"/>
  <c r="H14" i="2"/>
  <c r="F25" i="2"/>
  <c r="H46" i="2"/>
  <c r="F20" i="2"/>
  <c r="F33" i="2"/>
  <c r="D27" i="2"/>
  <c r="D25" i="2"/>
  <c r="F21" i="2"/>
  <c r="H47" i="2"/>
  <c r="H26" i="2"/>
  <c r="H20" i="2"/>
  <c r="H25" i="2"/>
  <c r="D45" i="2"/>
  <c r="H13" i="2"/>
  <c r="H22" i="2"/>
  <c r="H21" i="2"/>
  <c r="H31" i="2"/>
  <c r="H19" i="2"/>
  <c r="H10" i="2"/>
  <c r="F23" i="2"/>
  <c r="F29" i="2"/>
  <c r="H27" i="2"/>
  <c r="F48" i="2"/>
  <c r="H48" i="2"/>
  <c r="H9" i="2"/>
  <c r="H12" i="2"/>
  <c r="H24" i="2"/>
  <c r="F31" i="2"/>
  <c r="H29" i="2"/>
  <c r="F26" i="2"/>
  <c r="H34" i="2"/>
  <c r="F28" i="2"/>
  <c r="D13" i="2"/>
  <c r="H35" i="2"/>
  <c r="H33" i="2"/>
  <c r="F30" i="2"/>
  <c r="D18" i="2"/>
  <c r="D39" i="2"/>
  <c r="D17" i="2"/>
  <c r="H15" i="2"/>
  <c r="D20" i="2"/>
  <c r="D37" i="2"/>
  <c r="F15" i="2"/>
  <c r="H37" i="2"/>
  <c r="D46" i="2"/>
  <c r="F32" i="2"/>
  <c r="D29" i="2"/>
  <c r="D31" i="2"/>
  <c r="F17" i="2"/>
  <c r="F22" i="2"/>
  <c r="H39" i="2"/>
  <c r="D48" i="2"/>
  <c r="F34" i="2"/>
  <c r="F11" i="2"/>
  <c r="D21" i="2"/>
  <c r="D16" i="2"/>
  <c r="F19" i="2"/>
  <c r="D19" i="2"/>
  <c r="F35" i="2"/>
  <c r="D10" i="2"/>
  <c r="F37" i="2"/>
  <c r="F43" i="2"/>
  <c r="H41" i="2"/>
  <c r="F36" i="2"/>
  <c r="H36" i="2"/>
  <c r="H11" i="2"/>
  <c r="D23" i="2"/>
  <c r="D41" i="2"/>
  <c r="F10" i="2"/>
  <c r="D43" i="2"/>
  <c r="F39" i="2"/>
  <c r="H43" i="2"/>
  <c r="F38" i="2"/>
  <c r="H38" i="2"/>
  <c r="F18" i="2"/>
  <c r="D38" i="2"/>
  <c r="F13" i="2"/>
  <c r="D14" i="2"/>
  <c r="D33" i="2"/>
  <c r="F12" i="2"/>
  <c r="H17" i="2"/>
  <c r="F45" i="2"/>
  <c r="H45" i="2"/>
  <c r="F40" i="2"/>
  <c r="H40" i="2"/>
  <c r="F9" i="2"/>
  <c r="C8" i="1"/>
  <c r="D30" i="1" s="1"/>
  <c r="D8" i="2" l="1"/>
  <c r="H8" i="2"/>
  <c r="F8" i="2"/>
  <c r="H35" i="1"/>
  <c r="F43" i="1"/>
  <c r="F26" i="1"/>
  <c r="D14" i="1"/>
  <c r="H15" i="1"/>
  <c r="D25" i="1"/>
  <c r="H31" i="1"/>
  <c r="H26" i="1"/>
  <c r="H42" i="1"/>
  <c r="F39" i="1"/>
  <c r="F38" i="1"/>
  <c r="F22" i="1"/>
  <c r="H11" i="1"/>
  <c r="D21" i="1"/>
  <c r="H29" i="1"/>
  <c r="D22" i="1"/>
  <c r="H14" i="1"/>
  <c r="H43" i="1"/>
  <c r="D36" i="1"/>
  <c r="F24" i="1"/>
  <c r="H46" i="1"/>
  <c r="F12" i="1"/>
  <c r="F11" i="1"/>
  <c r="H37" i="1"/>
  <c r="H22" i="1"/>
  <c r="F27" i="1"/>
  <c r="H48" i="1"/>
  <c r="H32" i="1"/>
  <c r="D44" i="1"/>
  <c r="F45" i="1"/>
  <c r="F35" i="1"/>
  <c r="H34" i="1"/>
  <c r="D32" i="1"/>
  <c r="H20" i="1"/>
  <c r="F19" i="1"/>
  <c r="H25" i="1"/>
  <c r="D41" i="1"/>
  <c r="F40" i="1"/>
  <c r="D48" i="1"/>
  <c r="F21" i="1"/>
  <c r="H39" i="1"/>
  <c r="D40" i="1"/>
  <c r="D45" i="1"/>
  <c r="D16" i="1"/>
  <c r="F29" i="1"/>
  <c r="F44" i="1"/>
  <c r="H45" i="1"/>
  <c r="D47" i="1"/>
  <c r="D15" i="1"/>
  <c r="F9" i="1"/>
  <c r="D46" i="1"/>
  <c r="F18" i="1"/>
  <c r="F31" i="1"/>
  <c r="F28" i="1"/>
  <c r="H16" i="1"/>
  <c r="D31" i="1"/>
  <c r="F47" i="1"/>
  <c r="F30" i="1"/>
  <c r="H12" i="1"/>
  <c r="D20" i="1"/>
  <c r="D26" i="1"/>
  <c r="H21" i="1"/>
  <c r="H18" i="1"/>
  <c r="H47" i="1"/>
  <c r="F34" i="1"/>
  <c r="H10" i="1"/>
  <c r="D18" i="1"/>
  <c r="F16" i="1"/>
  <c r="D28" i="1"/>
  <c r="F41" i="1"/>
  <c r="D42" i="1"/>
  <c r="D33" i="1"/>
  <c r="H30" i="1"/>
  <c r="F32" i="1"/>
  <c r="D12" i="1"/>
  <c r="D19" i="1"/>
  <c r="F46" i="1"/>
  <c r="F17" i="1"/>
  <c r="H24" i="1"/>
  <c r="H33" i="1"/>
  <c r="D38" i="1"/>
  <c r="H36" i="1"/>
  <c r="D13" i="1"/>
  <c r="D34" i="1"/>
  <c r="F14" i="1"/>
  <c r="F23" i="1"/>
  <c r="H19" i="1"/>
  <c r="F25" i="1"/>
  <c r="F36" i="1"/>
  <c r="D37" i="1"/>
  <c r="H38" i="1"/>
  <c r="F10" i="1"/>
  <c r="H9" i="1"/>
  <c r="F20" i="1"/>
  <c r="H28" i="1"/>
  <c r="H41" i="1"/>
  <c r="F33" i="1"/>
  <c r="F37" i="1"/>
  <c r="D39" i="1"/>
  <c r="H40" i="1"/>
  <c r="D23" i="1"/>
  <c r="D29" i="1"/>
  <c r="D24" i="1"/>
  <c r="H27" i="1"/>
  <c r="H23" i="1"/>
  <c r="H17" i="1"/>
  <c r="F42" i="1"/>
  <c r="F48" i="1"/>
  <c r="D43" i="1"/>
  <c r="H44" i="1"/>
  <c r="F15" i="1"/>
  <c r="D10" i="1"/>
  <c r="F13" i="1"/>
  <c r="H13" i="1"/>
  <c r="D27" i="1"/>
  <c r="D17" i="1"/>
  <c r="D11" i="1"/>
  <c r="D9" i="1"/>
  <c r="F8" i="1" l="1"/>
  <c r="H8" i="1"/>
  <c r="D8" i="1"/>
</calcChain>
</file>

<file path=xl/sharedStrings.xml><?xml version="1.0" encoding="utf-8"?>
<sst xmlns="http://schemas.openxmlformats.org/spreadsheetml/2006/main" count="850" uniqueCount="308">
  <si>
    <t>Representación Local</t>
  </si>
  <si>
    <t>Sexo</t>
  </si>
  <si>
    <t>Total Público</t>
  </si>
  <si>
    <t>Femenino</t>
  </si>
  <si>
    <t>Masculino</t>
  </si>
  <si>
    <t>No.</t>
  </si>
  <si>
    <t>%</t>
  </si>
  <si>
    <t>No</t>
  </si>
  <si>
    <t>Total</t>
  </si>
  <si>
    <t>Ozama o Metropolitana</t>
  </si>
  <si>
    <t>Distrito Nacional</t>
  </si>
  <si>
    <t>Santo Domingo Este</t>
  </si>
  <si>
    <t>Santo Domingo Oeste</t>
  </si>
  <si>
    <t>Valdesia</t>
  </si>
  <si>
    <t>Azua</t>
  </si>
  <si>
    <t>Baní, Peravia</t>
  </si>
  <si>
    <t>San Cristóbal</t>
  </si>
  <si>
    <t>Villa Altagracia</t>
  </si>
  <si>
    <t>Haina</t>
  </si>
  <si>
    <t>San José de Ocoa</t>
  </si>
  <si>
    <t>Higuamo</t>
  </si>
  <si>
    <t>Monte Plata</t>
  </si>
  <si>
    <t>Hato Mayor</t>
  </si>
  <si>
    <t>San Pedro de Macorís</t>
  </si>
  <si>
    <t>Yuma</t>
  </si>
  <si>
    <t>La Romana</t>
  </si>
  <si>
    <t>La Altagracia ( Higuey)</t>
  </si>
  <si>
    <t>Verón Bávaro</t>
  </si>
  <si>
    <t>El Seybo</t>
  </si>
  <si>
    <t>Cibao Nordeste</t>
  </si>
  <si>
    <t>San Francisco Macorís (Duarte)</t>
  </si>
  <si>
    <t>Maria Trinidad Sánchez (Nagua)</t>
  </si>
  <si>
    <t>Hermanas Mirabal (Salcedo)</t>
  </si>
  <si>
    <t>Las Terrenas</t>
  </si>
  <si>
    <t>Samana</t>
  </si>
  <si>
    <t>Cibao Sur</t>
  </si>
  <si>
    <t>Monseñor Nouel ( Bonao)</t>
  </si>
  <si>
    <t>La Vega</t>
  </si>
  <si>
    <t>Constanza ( La Vega)</t>
  </si>
  <si>
    <t>Jarabacoa ( La Vega)</t>
  </si>
  <si>
    <t>Sánchez Ramírez ( Cotui)</t>
  </si>
  <si>
    <t>Cibao Norte</t>
  </si>
  <si>
    <t>Moca, Espaillat</t>
  </si>
  <si>
    <t>Puerto Plata</t>
  </si>
  <si>
    <t xml:space="preserve">Santiago </t>
  </si>
  <si>
    <t>Cibao Noroeste</t>
  </si>
  <si>
    <t>Dajabón</t>
  </si>
  <si>
    <t>Monte Cristi</t>
  </si>
  <si>
    <t>Santiago Rodríguez</t>
  </si>
  <si>
    <t>Mao, Valverde</t>
  </si>
  <si>
    <t>El Valle</t>
  </si>
  <si>
    <t>Elías Piña</t>
  </si>
  <si>
    <t>San Juan de la Maguana</t>
  </si>
  <si>
    <t xml:space="preserve">Las Matas de Farfán </t>
  </si>
  <si>
    <t>Enriquillo</t>
  </si>
  <si>
    <t>Neyba, Bahoruco</t>
  </si>
  <si>
    <t>Barahona</t>
  </si>
  <si>
    <t>Duverge, Independencia</t>
  </si>
  <si>
    <t>Pedernales</t>
  </si>
  <si>
    <t>Público Atendido en Asistencia Judicial por Sexo, Según Región de Planificación y  Representación Local de Octubre-Diciembre, Año 2023</t>
  </si>
  <si>
    <t>Trabajador</t>
  </si>
  <si>
    <t>Empleador</t>
  </si>
  <si>
    <t>Público Atendido en Asistencia Judicial por Trabajador y Empleador, Según Región de Planificación y  Representación Local de Octubre-Diciembre, Año 2023</t>
  </si>
  <si>
    <t xml:space="preserve">Agricultura, ganadería, caza, silvicultura y pesca </t>
  </si>
  <si>
    <t xml:space="preserve">Explotación de Minas y Canteras </t>
  </si>
  <si>
    <t xml:space="preserve">Industrias Manufactureras </t>
  </si>
  <si>
    <t xml:space="preserve">Suministro de electricidad, gas, vapor y aire acondicionado </t>
  </si>
  <si>
    <t>Suministro de agua, alcantarillado, gestión de desechos y actividades de saneamiento</t>
  </si>
  <si>
    <t xml:space="preserve">Construcción </t>
  </si>
  <si>
    <t>Comercio al por Mayor y Menor; reparación de vehículos de motor y de las motocicletas</t>
  </si>
  <si>
    <t xml:space="preserve">Transporte y almacenamiento   </t>
  </si>
  <si>
    <t xml:space="preserve">Alojamiento y servicios de comida (hoteles y restaurantes) </t>
  </si>
  <si>
    <t xml:space="preserve">Información y Comunicaciónes </t>
  </si>
  <si>
    <t>Actividades financieras y de seguros (Intermediación financiera)</t>
  </si>
  <si>
    <t xml:space="preserve">Act. inmobiliarias, empresariales y de alquiler </t>
  </si>
  <si>
    <t xml:space="preserve">Act. profesionales, científicas y técnicas </t>
  </si>
  <si>
    <t xml:space="preserve">Actividades administrativas y servicios de apoyo </t>
  </si>
  <si>
    <t>Adm. pública y defensa; planes de seguridad social de afiliación obligatoria</t>
  </si>
  <si>
    <t xml:space="preserve">Enseñanza </t>
  </si>
  <si>
    <t>Servicios sociales y relacionados con la salud humana Artes, entretenimiento y recreación</t>
  </si>
  <si>
    <t xml:space="preserve">Otras act. de servicios comunitarios, sociales y personales </t>
  </si>
  <si>
    <t>Activ. de los hogares en calidad de empleador, act.</t>
  </si>
  <si>
    <t>Indiferencias de producción de bienes y servicios de los hogares para uso propio</t>
  </si>
  <si>
    <t xml:space="preserve">Organizaciones y órganos extraterritoriales </t>
  </si>
  <si>
    <t>No pueden clasificarse según Actividad Económica</t>
  </si>
  <si>
    <t xml:space="preserve">Rama de Activdad </t>
  </si>
  <si>
    <t>Público Atendido con Expedientes Judiciales por Rama de Actividad Económica, Asistencia Judicial, Octubre-Diciembre, Año 2023</t>
  </si>
  <si>
    <t>Público Atendido con expediente Judiciales, Según Motivo de la demanda, Enero-Diciembre Año 2023</t>
  </si>
  <si>
    <t>Motivo de la demanda</t>
  </si>
  <si>
    <t>Cantidad</t>
  </si>
  <si>
    <t xml:space="preserve">No. </t>
  </si>
  <si>
    <t>Desahucio</t>
  </si>
  <si>
    <t>Dimisión</t>
  </si>
  <si>
    <t>Derechos Adquiridos</t>
  </si>
  <si>
    <t>Cierre de Empresa</t>
  </si>
  <si>
    <t>Suspensión Contrato Trabajo</t>
  </si>
  <si>
    <t>Despido</t>
  </si>
  <si>
    <t xml:space="preserve">Rama de Actividad </t>
  </si>
  <si>
    <t>Rango de Edad</t>
  </si>
  <si>
    <t>5 a 9</t>
  </si>
  <si>
    <t>10 a 14</t>
  </si>
  <si>
    <t>15 a 17</t>
  </si>
  <si>
    <t>Agricultura, ganaderia, caza, silvicultura y pesca</t>
  </si>
  <si>
    <t>Explotacion de Minas y Canteras</t>
  </si>
  <si>
    <t>Industria Manufactureras</t>
  </si>
  <si>
    <t>Suministro de electricidad, gas, vapor y aire acondicionado</t>
  </si>
  <si>
    <t>Construccion</t>
  </si>
  <si>
    <t xml:space="preserve">Comercio al por mayor y menor;  Reparación de  vehículos de motor y de las motocicletas </t>
  </si>
  <si>
    <t>Transporte, almacenamiento y  Comunicaciones</t>
  </si>
  <si>
    <t>Alojamiento y servicios de comida ( hoteles y restaurantes)</t>
  </si>
  <si>
    <t>Información y Comunicaciónes</t>
  </si>
  <si>
    <t>Actividades Financieras y de seguros (Intermediación financiera)</t>
  </si>
  <si>
    <t>Actividades Inmoviliarias, empresariales y de alquiler</t>
  </si>
  <si>
    <t xml:space="preserve">Actividades Profesionales, cientificas y técnicas </t>
  </si>
  <si>
    <t>Actividades Administrativas y Servicios de Apoyo</t>
  </si>
  <si>
    <t xml:space="preserve"> Adm. Pública y defensa; planes de de seguridad social de afiliación obligatria</t>
  </si>
  <si>
    <t>Enseñanza</t>
  </si>
  <si>
    <t>Servicios Sociales y relacionados con la salud humana</t>
  </si>
  <si>
    <t>Artes, entretenimiento y recreación</t>
  </si>
  <si>
    <t>Otras actividades de servicios comunitarios, sociales y personales</t>
  </si>
  <si>
    <t>Actividades de los Hogares como empleadore</t>
  </si>
  <si>
    <t xml:space="preserve">Actividades de los Hogares en calidad de empleador, act. Indiferencias de producción de bienes y servicios de los hogares para uso propio </t>
  </si>
  <si>
    <t>Organizaciones y órganos extraterritoriales</t>
  </si>
  <si>
    <t>No pueden clasificarse según la Actividad Económica</t>
  </si>
  <si>
    <t>Niños, Niñas y Adolescentes Retirados de Trabajo Infantil por Rama de Actividad Económica, Según Grupos de Edad, Octubre-Diciembre 2023</t>
  </si>
  <si>
    <t xml:space="preserve">Representación Local </t>
  </si>
  <si>
    <t xml:space="preserve">Sexo </t>
  </si>
  <si>
    <t>Santo Domingo</t>
  </si>
  <si>
    <t>Santo  Domingo Oeste</t>
  </si>
  <si>
    <t>Bani (Peravia)</t>
  </si>
  <si>
    <t>Verón (Bávaro)</t>
  </si>
  <si>
    <t>El Seibo</t>
  </si>
  <si>
    <t>San Francisco Macorís ( Duarte)</t>
  </si>
  <si>
    <t>María Trinidad Sánchez ( Nagua)</t>
  </si>
  <si>
    <t>Hermanas Mirabal ( Salcedo)</t>
  </si>
  <si>
    <t>Samaná</t>
  </si>
  <si>
    <t>Sanchez Ramirez (Cotui)</t>
  </si>
  <si>
    <t>Santiago</t>
  </si>
  <si>
    <t>Montecristi</t>
  </si>
  <si>
    <t>Las Matas de Farfán</t>
  </si>
  <si>
    <t>Duvergé, Independencia</t>
  </si>
  <si>
    <t>Niños, Niñas y Adolescentes Retirados de Trabajo Infantil por Representación Local y Sexo, Octubre-Diciembre 2023</t>
  </si>
  <si>
    <t>Estatus Legal</t>
  </si>
  <si>
    <t>Documentado</t>
  </si>
  <si>
    <t>Indocumentado</t>
  </si>
  <si>
    <t>Bani ( Peravia)</t>
  </si>
  <si>
    <t>Niños, Niñas y Adolescentes Retirados de Trabajo Infantil por Representación Local y Estatus Legal, Octubre-Diciembre 2023</t>
  </si>
  <si>
    <t>Resultado</t>
  </si>
  <si>
    <t>Mediaciones</t>
  </si>
  <si>
    <t>Trabajadores Involucrados</t>
  </si>
  <si>
    <t xml:space="preserve">Total </t>
  </si>
  <si>
    <t>Hombres</t>
  </si>
  <si>
    <t>Mujeres</t>
  </si>
  <si>
    <t>Acuerdos</t>
  </si>
  <si>
    <t>No acuerdo</t>
  </si>
  <si>
    <t>No Comparesencia</t>
  </si>
  <si>
    <t>En proceso</t>
  </si>
  <si>
    <t>Desestimada</t>
  </si>
  <si>
    <t>Mediaciones en Conflictos Juridicos de  Trabajo y Trabajadores por Sexo, Según Resultado, Octubre-Diciembre 2023</t>
  </si>
  <si>
    <t>Mediaciones en  Convenios Colectivos de  Trabajo y Trabajadores por Sexo, Según Resultado, Octubre-Diciembre 2023</t>
  </si>
  <si>
    <t>Rama de Actividad</t>
  </si>
  <si>
    <t>Total Conflictos</t>
  </si>
  <si>
    <t>No Comparecencia</t>
  </si>
  <si>
    <t>Mediaciones en Convenios Colectivos por Rama de Actividad Económica, Según Resultados, Octubre-Diciembre 2023</t>
  </si>
  <si>
    <t>Región</t>
  </si>
  <si>
    <t>Representación y Agencia Local</t>
  </si>
  <si>
    <t xml:space="preserve">Visitas de Inspección </t>
  </si>
  <si>
    <t xml:space="preserve"> Actas de Apercibimiento Levantadas</t>
  </si>
  <si>
    <t>Acta de Infracción</t>
  </si>
  <si>
    <t>Regular</t>
  </si>
  <si>
    <t>Especial</t>
  </si>
  <si>
    <t>Total País</t>
  </si>
  <si>
    <t xml:space="preserve">Santo Domingo </t>
  </si>
  <si>
    <t xml:space="preserve">Cibao Nordeste </t>
  </si>
  <si>
    <t xml:space="preserve">VISISTAS DE INSPECCION DEL TRABAJO POR TIPO DE ACTIVIDAD,SEGUN REGIONES DE PLANIFICACION, REPRESENTACION Y AGENCIA LOCAL DE TRABAJO, OCTUBRE-DICIEMBRE AÑO 2023                                                             </t>
  </si>
  <si>
    <t xml:space="preserve">Región </t>
  </si>
  <si>
    <t xml:space="preserve">                                              Público atendido</t>
  </si>
  <si>
    <t>Hombre</t>
  </si>
  <si>
    <t>Mujer</t>
  </si>
  <si>
    <r>
      <t>Fuente:</t>
    </r>
    <r>
      <rPr>
        <i/>
        <sz val="8"/>
        <color rgb="FF000000"/>
        <rFont val="Calibri"/>
        <family val="2"/>
        <scheme val="minor"/>
      </rPr>
      <t xml:space="preserve"> Dirección de Coordinación del Sistema de Inspección, Formulario RLT-02</t>
    </r>
  </si>
  <si>
    <t>Público Atendido por Sexo y Cálculo de Prestaciones, Octubre-Diciembre, Año 2023</t>
  </si>
  <si>
    <t>Rama de Actividad Económica</t>
  </si>
  <si>
    <t xml:space="preserve">Transporte, almacenamiento y comunicaciones  </t>
  </si>
  <si>
    <t xml:space="preserve">Información y Comunicación </t>
  </si>
  <si>
    <t xml:space="preserve">No pueden clasificarse según la Actividad Económica </t>
  </si>
  <si>
    <t>Visitas de Inspección por Rama de Actividad Económica, Año Octubre-Diciembre 2023</t>
  </si>
  <si>
    <t>Violación</t>
  </si>
  <si>
    <t>Horas Extras</t>
  </si>
  <si>
    <t xml:space="preserve">Horas Nocturnas </t>
  </si>
  <si>
    <t xml:space="preserve">Descanso Semanal </t>
  </si>
  <si>
    <t>Días Feriados</t>
  </si>
  <si>
    <t xml:space="preserve">Protección del Salario </t>
  </si>
  <si>
    <t xml:space="preserve">Salario Mínimo </t>
  </si>
  <si>
    <t>Salario de Vacaciones</t>
  </si>
  <si>
    <t xml:space="preserve">Salario de Navidad </t>
  </si>
  <si>
    <t xml:space="preserve">Salario de Part. en los Beneficios </t>
  </si>
  <si>
    <t xml:space="preserve">Protección del Menor </t>
  </si>
  <si>
    <t xml:space="preserve">Asociación y Fuero Sindical </t>
  </si>
  <si>
    <t xml:space="preserve">Nacionalización Cont. Trabajo </t>
  </si>
  <si>
    <t xml:space="preserve">Propina Legal </t>
  </si>
  <si>
    <t xml:space="preserve">Protección de la Maternidad </t>
  </si>
  <si>
    <t>Reglamento Interior del Trabajo 258-93</t>
  </si>
  <si>
    <t>Ley 87-01 Seguridad Social (Inscripción)</t>
  </si>
  <si>
    <t>Ley 87-01 Seguridad Social ( No pago)</t>
  </si>
  <si>
    <t xml:space="preserve">Resoluciones del Comité Nacional Salario </t>
  </si>
  <si>
    <t>Reglamento 522-06 de Seguridad y Salud en el Trabajo</t>
  </si>
  <si>
    <t>Infracciones Laborales Levantadas Por tipo de Artículo Violado, Octubre-Diciembre, Año 2023</t>
  </si>
  <si>
    <t>Descripción</t>
  </si>
  <si>
    <t>Comites Mixtos</t>
  </si>
  <si>
    <t>Registro de Coordinadores</t>
  </si>
  <si>
    <t>Minutas de Reuniones de Comités Mixtos</t>
  </si>
  <si>
    <t>Establecimientos Evaluados</t>
  </si>
  <si>
    <t>Establecimientos Monitoreados</t>
  </si>
  <si>
    <t>Establecimientos Auditados</t>
  </si>
  <si>
    <t>Investigación de Accidentes</t>
  </si>
  <si>
    <t>Denuncias</t>
  </si>
  <si>
    <t>Intercambios Interinstitucionales</t>
  </si>
  <si>
    <t>Atención al Cliente</t>
  </si>
  <si>
    <t>Programas de Seguridad y Salud Evaluados</t>
  </si>
  <si>
    <t>Nuevos Proveedores de Servicios</t>
  </si>
  <si>
    <t>Cantidad de participantes en las acciones formativas</t>
  </si>
  <si>
    <t>Comités de  Higiene y Seguridad del Trabajo Creados Según Gestión, Octubre-Diciembre, Año 2023</t>
  </si>
  <si>
    <t xml:space="preserve">Comités </t>
  </si>
  <si>
    <t xml:space="preserve">Distrito Nacional </t>
  </si>
  <si>
    <t>Santo Domingo  Este</t>
  </si>
  <si>
    <t>Bani, peravia</t>
  </si>
  <si>
    <t>Constanza</t>
  </si>
  <si>
    <t>Comités de Higiene y Seguridad del Trabajo Creados Según Región de Planificación y Representación Local de Trabajo, Octubre-Diciembre 2023</t>
  </si>
  <si>
    <t>Cantidad de Empresas</t>
  </si>
  <si>
    <t>Cantidad de Acciones de Evaluaciones y Monitores Realizadas por Empresas, Región de Planificación y Representación Local de Trabajo, Octubre-Diciembre Año 2023</t>
  </si>
  <si>
    <t>Empresas</t>
  </si>
  <si>
    <t>Cantidad Taller</t>
  </si>
  <si>
    <t>San Cristobal</t>
  </si>
  <si>
    <t>No Acuerdos</t>
  </si>
  <si>
    <t>En Proceso</t>
  </si>
  <si>
    <t>Personas Capacitadas en Materia de Higiene y Seguridad Industrial por Sexo Según Representación Local  de Trabajo, Octubre-Diciembre, Año 2023</t>
  </si>
  <si>
    <t>Fuente: Dirección de Coordinación del Sistema de Inspección, formulario RLT-2</t>
  </si>
  <si>
    <t>Fuente: Dirección de Coordinación del Sistema de Inspección, formulario RLT-02</t>
  </si>
  <si>
    <t>Fuente: Dirección de Coordinación del Sistema de Inspección, formulario  RLT-03</t>
  </si>
  <si>
    <t>Fuente: Departamento de Asistencia Judicial</t>
  </si>
  <si>
    <t>Fuente: Dirección de Erradicación del Trabajo Infantil</t>
  </si>
  <si>
    <t>Fuente: Dirección General de Higiene y Seguridad Industrial</t>
  </si>
  <si>
    <t>Fuente:  Dirección General de Higiene y Seguridad Industrial</t>
  </si>
  <si>
    <t>Fuente: Direccion de Mediacion y Arbitraje</t>
  </si>
  <si>
    <t>Fuente: Dirección de Mediación y Arbitraje</t>
  </si>
  <si>
    <t>MATRIZ DE INDICADORES DE GESTION Y EVALUACION, OCTUBRE-DICIEMBRE AÑO 2023</t>
  </si>
  <si>
    <t>1. Servicio Virtual -Bolsa Electrónica de Empleo (www.empleateya.gob.do)</t>
  </si>
  <si>
    <t>Número de Demandantes de Empleo Registrados</t>
  </si>
  <si>
    <t>Número de empresas Activadas</t>
  </si>
  <si>
    <t>Puestos Registrados</t>
  </si>
  <si>
    <t>Número de vacantes registradas</t>
  </si>
  <si>
    <t>2. Servicio Presencial a través de las Oficinas Territoriales de Empleo (OTEs)</t>
  </si>
  <si>
    <t>Número de Demandantes de Empleo Registrados y Atendidos</t>
  </si>
  <si>
    <t>Número de Empresas Activadas</t>
  </si>
  <si>
    <t>Número de Vacantes Registradas</t>
  </si>
  <si>
    <t>Número de Personas enviadas  (Referidos) a las Empresas</t>
  </si>
  <si>
    <t>Número de personas colocadas</t>
  </si>
  <si>
    <t>Atención a Empresas (Empresas Visitadas+Gestiones Telefónicas)</t>
  </si>
  <si>
    <t>Relación Colocados/Referidos</t>
  </si>
  <si>
    <t>Relación Colocados/Vacantes</t>
  </si>
  <si>
    <t xml:space="preserve">3. Servicios de Orientación  Ocupacional </t>
  </si>
  <si>
    <t>Talleres de Orientación Ocupacional</t>
  </si>
  <si>
    <t>Participantes en los Talleres de Orientación Ocupacional</t>
  </si>
  <si>
    <t>4. Jornadas de Empleo</t>
  </si>
  <si>
    <t>Número de Jornadas Realizadas</t>
  </si>
  <si>
    <t>Número de Solicitantes Atendidos (Asistentes)</t>
  </si>
  <si>
    <t>Número de Solicitantes Referidos (Entrevistados)</t>
  </si>
  <si>
    <t>Número de  Vacantes Disponibles</t>
  </si>
  <si>
    <t>Número de  Colocados</t>
  </si>
  <si>
    <t>Número de  Gestiones Empresariales</t>
  </si>
  <si>
    <t>5. Jornadas de Promoción de Empleo</t>
  </si>
  <si>
    <t xml:space="preserve">Número de Solicitantes Atendidos </t>
  </si>
  <si>
    <t>6. Ferias de Empleo</t>
  </si>
  <si>
    <t>Número de Ferias Realizadas</t>
  </si>
  <si>
    <t>Número de vacantes Disponibles</t>
  </si>
  <si>
    <t>Número de Colocados</t>
  </si>
  <si>
    <t>Reportes de gestión mensual de las Oficinas Territoriales de Empleo</t>
  </si>
  <si>
    <t>Informes de control de Jornadas de Empleo</t>
  </si>
  <si>
    <t>Departamento de Orientación Ocupacional</t>
  </si>
  <si>
    <t>Fuente: Bolsa Electrónica de Empleo, www.empleateya.gob.do</t>
  </si>
  <si>
    <t>Oficina de Acceso a la Información, Octubre-Diciembre, Año 2023</t>
  </si>
  <si>
    <t>Servicios de Información</t>
  </si>
  <si>
    <t>Información Pública</t>
  </si>
  <si>
    <t>Información Laboral</t>
  </si>
  <si>
    <t>Información de Empleo</t>
  </si>
  <si>
    <t>Información Salario</t>
  </si>
  <si>
    <t>Información Higiene y Seguridad Industrial</t>
  </si>
  <si>
    <t xml:space="preserve">Igualdad de Oportunidades  y No  Discriminación </t>
  </si>
  <si>
    <t>Quejas y Denuncias 311</t>
  </si>
  <si>
    <t>Quejas y Denuncias MT</t>
  </si>
  <si>
    <t>Reclamaciones</t>
  </si>
  <si>
    <t xml:space="preserve">Recursos Humanos </t>
  </si>
  <si>
    <t xml:space="preserve">Otros </t>
  </si>
  <si>
    <t>Centro de Atención Ciudadana, Octubre-Diciembre, Año 2023</t>
  </si>
  <si>
    <t>Quejas y Denuncias</t>
  </si>
  <si>
    <t>Información de Seguridad Social</t>
  </si>
  <si>
    <t xml:space="preserve">Información de Correspondencia </t>
  </si>
  <si>
    <t>Trabajo Infantil</t>
  </si>
  <si>
    <t>Usuarios Atendidos en el Centro de Documentación Octubre-Diciembre, Año 2023</t>
  </si>
  <si>
    <t xml:space="preserve">Servicios Ofrecidos </t>
  </si>
  <si>
    <t>Estudiantes atendidos</t>
  </si>
  <si>
    <t>Investigadores Independientes</t>
  </si>
  <si>
    <t xml:space="preserve">Profesionales Atendidos </t>
  </si>
  <si>
    <t>Adquisión de libros</t>
  </si>
  <si>
    <t>Usuarios Internos</t>
  </si>
  <si>
    <t>Consultas Web</t>
  </si>
  <si>
    <t>Consultas Telefónica</t>
  </si>
  <si>
    <t>Fuente: Sistema de Captura de Servicios Prestados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</si>
</sst>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50" x14ac:knownFonts="1">
    <font>
      <sz val="11"/>
      <color theme="1"/>
      <name val="Calibri"/>
      <family val="2"/>
      <scheme val="minor"/>
    </font>
    <font>
      <sz val="8"/>
      <color theme="1"/>
      <name val="Bookman Old Style"/>
      <family val="1"/>
    </font>
    <font>
      <sz val="8"/>
      <name val="Bookman Old Style"/>
      <family val="1"/>
    </font>
    <font>
      <sz val="9"/>
      <color theme="1"/>
      <name val="Bookman Old Style"/>
      <family val="1"/>
    </font>
    <font>
      <sz val="9"/>
      <name val="Bookman Old Style"/>
      <family val="1"/>
    </font>
    <font>
      <sz val="9"/>
      <color theme="1"/>
      <name val="Baskerville Old Face"/>
      <family val="1"/>
    </font>
    <font>
      <i/>
      <sz val="9"/>
      <color theme="1"/>
      <name val="Baskerville Old Face"/>
      <family val="1"/>
    </font>
    <font>
      <sz val="11"/>
      <color theme="1"/>
      <name val="Baskerville Old Fac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  <font>
      <sz val="8"/>
      <color rgb="FF000000"/>
      <name val="Bookman Old Style"/>
      <family val="1"/>
    </font>
    <font>
      <b/>
      <sz val="8"/>
      <color rgb="FF000000"/>
      <name val="Bookman Old Style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Baskerville Old Face"/>
      <family val="1"/>
    </font>
    <font>
      <sz val="10"/>
      <name val="Baskerville Old Face"/>
      <family val="1"/>
    </font>
    <font>
      <i/>
      <sz val="8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sz val="9"/>
      <color rgb="FF000000"/>
      <name val="Cambria"/>
      <family val="1"/>
    </font>
    <font>
      <sz val="12"/>
      <color rgb="FFFF0000"/>
      <name val="Times New Roman"/>
      <family val="1"/>
    </font>
    <font>
      <sz val="8"/>
      <color rgb="FF000000"/>
      <name val="Arial"/>
      <family val="2"/>
    </font>
    <font>
      <sz val="10"/>
      <color rgb="FF000000"/>
      <name val="Book Antiqua"/>
      <family val="1"/>
    </font>
    <font>
      <sz val="10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7"/>
      <color rgb="FF000000"/>
      <name val="Bookman Old Style"/>
      <family val="1"/>
    </font>
    <font>
      <sz val="11"/>
      <color rgb="FF000000"/>
      <name val="Bookman Old Style"/>
      <family val="1"/>
    </font>
    <font>
      <sz val="11"/>
      <color rgb="FF000000"/>
      <name val="Cambria"/>
      <family val="1"/>
    </font>
    <font>
      <sz val="9"/>
      <color rgb="FF000000"/>
      <name val="Bookman Old Style"/>
      <family val="1"/>
    </font>
    <font>
      <sz val="11"/>
      <color rgb="FF000000"/>
      <name val="Baskerville Old Face"/>
      <family val="1"/>
    </font>
    <font>
      <sz val="11"/>
      <name val="Baskerville Old Face"/>
      <family val="1"/>
    </font>
    <font>
      <i/>
      <sz val="9"/>
      <color theme="1"/>
      <name val="Bookman Old Style"/>
      <family val="1"/>
    </font>
    <font>
      <sz val="8"/>
      <color theme="1"/>
      <name val="Arial"/>
      <family val="2"/>
    </font>
    <font>
      <b/>
      <sz val="10"/>
      <color theme="1"/>
      <name val="Bookman Old Style"/>
      <family val="1"/>
    </font>
    <font>
      <sz val="9"/>
      <color indexed="8"/>
      <name val="Baskerville Old Face"/>
      <family val="1"/>
    </font>
    <font>
      <i/>
      <sz val="8"/>
      <color theme="1"/>
      <name val="Bookman Old Style"/>
      <family val="1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Bookman Old Style"/>
      <family val="1"/>
    </font>
    <font>
      <sz val="8"/>
      <name val="Calibri"/>
      <family val="2"/>
      <scheme val="minor"/>
    </font>
    <font>
      <sz val="12"/>
      <color rgb="FF000000"/>
      <name val="Baskerville Old Face"/>
      <family val="1"/>
    </font>
    <font>
      <sz val="14"/>
      <color theme="1"/>
      <name val="Bookman Old Style"/>
      <family val="1"/>
    </font>
    <font>
      <sz val="10"/>
      <color theme="1"/>
      <name val="Baskerville Old Face"/>
      <family val="1"/>
    </font>
    <font>
      <sz val="12"/>
      <color theme="1"/>
      <name val="Baskerville Old Face"/>
      <family val="1"/>
    </font>
    <font>
      <sz val="12"/>
      <color theme="1"/>
      <name val="Bookman Old Style"/>
      <family val="1"/>
    </font>
    <font>
      <sz val="14"/>
      <color theme="1"/>
      <name val="Baskerville Old Face"/>
      <family val="1"/>
    </font>
    <font>
      <sz val="9"/>
      <name val="Baskerville Old Face"/>
      <family val="1"/>
    </font>
    <font>
      <sz val="9"/>
      <color rgb="FF000000"/>
      <name val="Baskerville Old Face"/>
      <family val="1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3" fillId="0" borderId="0"/>
    <xf numFmtId="43" fontId="39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2" fillId="0" borderId="0" xfId="0" applyFont="1"/>
    <xf numFmtId="0" fontId="20" fillId="0" borderId="0" xfId="0" applyFont="1" applyAlignment="1">
      <alignment horizontal="center" vertical="center"/>
    </xf>
    <xf numFmtId="3" fontId="0" fillId="0" borderId="0" xfId="0" applyNumberFormat="1"/>
    <xf numFmtId="0" fontId="21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0" fillId="3" borderId="0" xfId="0" applyFill="1"/>
    <xf numFmtId="0" fontId="38" fillId="0" borderId="0" xfId="0" applyFont="1"/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43" fontId="17" fillId="0" borderId="0" xfId="2" applyFont="1" applyFill="1" applyBorder="1" applyAlignment="1">
      <alignment horizontal="left" vertical="top" wrapText="1"/>
    </xf>
    <xf numFmtId="43" fontId="17" fillId="0" borderId="0" xfId="2" applyFont="1" applyFill="1" applyBorder="1" applyAlignment="1">
      <alignment horizontal="left" vertical="top"/>
    </xf>
    <xf numFmtId="43" fontId="22" fillId="0" borderId="0" xfId="2" applyFont="1" applyFill="1" applyBorder="1" applyAlignment="1">
      <alignment horizontal="left" vertical="top"/>
    </xf>
    <xf numFmtId="43" fontId="23" fillId="0" borderId="0" xfId="2" applyFont="1" applyFill="1" applyBorder="1" applyAlignment="1">
      <alignment horizontal="left" vertical="top"/>
    </xf>
    <xf numFmtId="43" fontId="22" fillId="0" borderId="0" xfId="2" applyFont="1" applyFill="1" applyBorder="1" applyAlignment="1">
      <alignment horizontal="left" vertical="top" wrapText="1"/>
    </xf>
    <xf numFmtId="43" fontId="24" fillId="0" borderId="0" xfId="2" applyFont="1" applyFill="1" applyBorder="1" applyAlignment="1">
      <alignment horizontal="left" vertical="top"/>
    </xf>
    <xf numFmtId="43" fontId="25" fillId="0" borderId="0" xfId="2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10" fillId="0" borderId="0" xfId="0" applyFont="1" applyAlignment="1">
      <alignment horizontal="left" vertical="top" wrapText="1"/>
    </xf>
    <xf numFmtId="3" fontId="10" fillId="2" borderId="0" xfId="0" applyNumberFormat="1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3" fontId="20" fillId="0" borderId="0" xfId="0" applyNumberFormat="1" applyFont="1" applyAlignment="1">
      <alignment horizontal="left" vertical="top" wrapText="1"/>
    </xf>
    <xf numFmtId="3" fontId="20" fillId="0" borderId="0" xfId="0" applyNumberFormat="1" applyFont="1" applyAlignment="1">
      <alignment horizontal="left" vertical="top"/>
    </xf>
    <xf numFmtId="164" fontId="20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22" fillId="2" borderId="0" xfId="0" applyFont="1" applyFill="1" applyAlignment="1">
      <alignment horizontal="left" vertical="top"/>
    </xf>
    <xf numFmtId="0" fontId="16" fillId="0" borderId="0" xfId="0" applyFont="1" applyAlignment="1">
      <alignment horizontal="left" vertical="top"/>
    </xf>
    <xf numFmtId="43" fontId="28" fillId="0" borderId="0" xfId="2" applyFont="1" applyFill="1" applyBorder="1" applyAlignment="1">
      <alignment horizontal="left" vertical="top"/>
    </xf>
    <xf numFmtId="43" fontId="10" fillId="0" borderId="0" xfId="2" applyFont="1" applyFill="1" applyBorder="1" applyAlignment="1">
      <alignment horizontal="left" vertical="top"/>
    </xf>
    <xf numFmtId="43" fontId="10" fillId="0" borderId="0" xfId="2" applyFont="1" applyBorder="1" applyAlignment="1">
      <alignment horizontal="left" vertical="top"/>
    </xf>
    <xf numFmtId="43" fontId="10" fillId="0" borderId="0" xfId="2" applyFont="1" applyBorder="1" applyAlignment="1">
      <alignment horizontal="left" vertical="top" wrapText="1"/>
    </xf>
    <xf numFmtId="43" fontId="28" fillId="0" borderId="0" xfId="2" applyFont="1" applyBorder="1" applyAlignment="1">
      <alignment horizontal="left" vertical="top"/>
    </xf>
    <xf numFmtId="43" fontId="29" fillId="0" borderId="0" xfId="2" applyFont="1" applyBorder="1" applyAlignment="1">
      <alignment horizontal="left" vertical="top"/>
    </xf>
    <xf numFmtId="43" fontId="28" fillId="0" borderId="0" xfId="2" applyFont="1" applyBorder="1" applyAlignment="1">
      <alignment horizontal="left" vertical="top" wrapText="1"/>
    </xf>
    <xf numFmtId="0" fontId="0" fillId="0" borderId="0" xfId="2" applyNumberFormat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2" fontId="9" fillId="0" borderId="0" xfId="0" applyNumberFormat="1" applyFont="1" applyAlignment="1">
      <alignment horizontal="left" vertical="top" wrapText="1"/>
    </xf>
    <xf numFmtId="2" fontId="9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 wrapText="1"/>
    </xf>
    <xf numFmtId="2" fontId="2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2" fontId="4" fillId="0" borderId="0" xfId="0" applyNumberFormat="1" applyFont="1" applyAlignment="1">
      <alignment horizontal="left" vertical="top"/>
    </xf>
    <xf numFmtId="2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 wrapText="1"/>
    </xf>
    <xf numFmtId="3" fontId="8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 wrapText="1"/>
    </xf>
    <xf numFmtId="3" fontId="0" fillId="0" borderId="0" xfId="0" applyNumberFormat="1" applyAlignment="1">
      <alignment horizontal="left" vertical="top"/>
    </xf>
    <xf numFmtId="0" fontId="36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33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3" fontId="38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left" vertical="top" wrapText="1"/>
    </xf>
    <xf numFmtId="3" fontId="36" fillId="0" borderId="0" xfId="0" applyNumberFormat="1" applyFont="1" applyAlignment="1">
      <alignment horizontal="left" vertical="top" wrapText="1"/>
    </xf>
    <xf numFmtId="0" fontId="46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/>
    </xf>
    <xf numFmtId="3" fontId="31" fillId="0" borderId="0" xfId="0" applyNumberFormat="1" applyFont="1" applyAlignment="1">
      <alignment horizontal="left" vertical="top"/>
    </xf>
    <xf numFmtId="3" fontId="32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48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top"/>
    </xf>
    <xf numFmtId="0" fontId="49" fillId="0" borderId="0" xfId="0" applyFont="1" applyAlignment="1">
      <alignment horizontal="left" vertical="top"/>
    </xf>
    <xf numFmtId="0" fontId="49" fillId="0" borderId="0" xfId="0" applyFont="1" applyAlignment="1">
      <alignment horizontal="left" vertical="top" wrapText="1"/>
    </xf>
    <xf numFmtId="165" fontId="49" fillId="0" borderId="0" xfId="0" applyNumberFormat="1" applyFont="1" applyAlignment="1">
      <alignment horizontal="left" vertical="top" wrapText="1"/>
    </xf>
    <xf numFmtId="3" fontId="49" fillId="0" borderId="0" xfId="0" applyNumberFormat="1" applyFont="1" applyAlignment="1">
      <alignment horizontal="left" vertical="top" wrapText="1"/>
    </xf>
    <xf numFmtId="164" fontId="49" fillId="0" borderId="0" xfId="0" applyNumberFormat="1" applyFont="1" applyAlignment="1">
      <alignment horizontal="left" vertical="top" wrapText="1"/>
    </xf>
    <xf numFmtId="165" fontId="14" fillId="0" borderId="0" xfId="0" applyNumberFormat="1" applyFont="1" applyAlignment="1">
      <alignment horizontal="left" vertical="top" wrapText="1"/>
    </xf>
    <xf numFmtId="3" fontId="14" fillId="0" borderId="0" xfId="0" applyNumberFormat="1" applyFont="1" applyAlignment="1">
      <alignment horizontal="left" vertical="top" wrapText="1"/>
    </xf>
    <xf numFmtId="165" fontId="14" fillId="0" borderId="0" xfId="0" applyNumberFormat="1" applyFont="1" applyAlignment="1">
      <alignment horizontal="left" vertical="top"/>
    </xf>
    <xf numFmtId="3" fontId="14" fillId="0" borderId="0" xfId="0" applyNumberFormat="1" applyFont="1" applyAlignment="1">
      <alignment horizontal="left" vertical="top"/>
    </xf>
    <xf numFmtId="3" fontId="15" fillId="0" borderId="0" xfId="0" applyNumberFormat="1" applyFont="1" applyAlignment="1">
      <alignment horizontal="left" vertical="top"/>
    </xf>
    <xf numFmtId="0" fontId="13" fillId="0" borderId="0" xfId="0" applyFont="1" applyAlignment="1">
      <alignment horizontal="left" vertical="top"/>
    </xf>
    <xf numFmtId="1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164" fontId="15" fillId="0" borderId="0" xfId="0" applyNumberFormat="1" applyFont="1" applyAlignment="1">
      <alignment horizontal="left" vertical="top"/>
    </xf>
    <xf numFmtId="1" fontId="15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3" fontId="3" fillId="0" borderId="0" xfId="1" applyNumberFormat="1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center"/>
    </xf>
    <xf numFmtId="43" fontId="42" fillId="0" borderId="0" xfId="2" applyFont="1" applyBorder="1" applyAlignment="1">
      <alignment horizontal="left" vertical="top" wrapText="1"/>
    </xf>
    <xf numFmtId="43" fontId="28" fillId="0" borderId="0" xfId="2" applyFont="1" applyFill="1" applyBorder="1" applyAlignment="1">
      <alignment horizontal="left" vertical="top"/>
    </xf>
    <xf numFmtId="43" fontId="27" fillId="0" borderId="0" xfId="2" applyFont="1" applyBorder="1" applyAlignment="1">
      <alignment horizontal="left" vertical="top"/>
    </xf>
    <xf numFmtId="43" fontId="16" fillId="0" borderId="0" xfId="2" applyFont="1" applyBorder="1" applyAlignment="1">
      <alignment horizontal="left" vertical="top"/>
    </xf>
    <xf numFmtId="2" fontId="9" fillId="0" borderId="0" xfId="0" applyNumberFormat="1" applyFont="1" applyAlignment="1">
      <alignment horizontal="left" vertical="top"/>
    </xf>
    <xf numFmtId="2" fontId="9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44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/>
    </xf>
    <xf numFmtId="0" fontId="4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45" fillId="0" borderId="0" xfId="0" applyFont="1" applyAlignment="1">
      <alignment horizontal="left" vertical="top"/>
    </xf>
    <xf numFmtId="0" fontId="4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/>
    </xf>
    <xf numFmtId="0" fontId="44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/>
    </xf>
    <xf numFmtId="0" fontId="46" fillId="0" borderId="0" xfId="0" applyFont="1" applyFill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9" fontId="9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/>
  </cellXfs>
  <cellStyles count="3">
    <cellStyle name="Millares" xfId="2" builtinId="3"/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workbookViewId="0">
      <selection activeCell="H7" sqref="H7"/>
    </sheetView>
  </sheetViews>
  <sheetFormatPr baseColWidth="10" defaultRowHeight="32.25" customHeight="1" x14ac:dyDescent="0.25"/>
  <cols>
    <col min="4" max="4" width="21.85546875" customWidth="1"/>
    <col min="5" max="5" width="14.7109375" customWidth="1"/>
    <col min="6" max="6" width="14.42578125" customWidth="1"/>
    <col min="7" max="7" width="11.85546875" customWidth="1"/>
    <col min="8" max="8" width="13.42578125" customWidth="1"/>
    <col min="9" max="9" width="12.28515625" customWidth="1"/>
    <col min="10" max="10" width="15.140625" customWidth="1"/>
  </cols>
  <sheetData>
    <row r="1" spans="1:8" ht="32.25" customHeight="1" x14ac:dyDescent="0.25">
      <c r="A1" s="34" t="s">
        <v>180</v>
      </c>
      <c r="B1" s="34"/>
      <c r="C1" s="34"/>
      <c r="D1" s="34"/>
      <c r="E1" s="34"/>
      <c r="F1" s="34"/>
      <c r="G1" s="34"/>
    </row>
    <row r="2" spans="1:8" ht="20.25" customHeight="1" x14ac:dyDescent="0.25">
      <c r="B2" s="34"/>
      <c r="C2" s="34"/>
      <c r="D2" s="34"/>
      <c r="E2" s="34"/>
      <c r="F2" s="34"/>
      <c r="G2" s="34"/>
      <c r="H2" s="34"/>
    </row>
    <row r="3" spans="1:8" ht="20.25" customHeight="1" x14ac:dyDescent="0.25">
      <c r="A3" s="27" t="s">
        <v>175</v>
      </c>
      <c r="B3" s="28" t="s">
        <v>176</v>
      </c>
      <c r="C3" s="28"/>
      <c r="D3" s="28"/>
      <c r="E3" s="28"/>
      <c r="F3" s="28"/>
      <c r="G3" s="28"/>
    </row>
    <row r="4" spans="1:8" ht="14.25" customHeight="1" x14ac:dyDescent="0.25">
      <c r="A4" s="27"/>
      <c r="B4" s="27" t="s">
        <v>8</v>
      </c>
      <c r="C4" s="27"/>
      <c r="D4" s="28" t="s">
        <v>177</v>
      </c>
      <c r="E4" s="28"/>
      <c r="F4" s="28" t="s">
        <v>178</v>
      </c>
      <c r="G4" s="28"/>
    </row>
    <row r="5" spans="1:8" ht="15" x14ac:dyDescent="0.25">
      <c r="A5" s="27"/>
      <c r="B5" s="29" t="s">
        <v>5</v>
      </c>
      <c r="C5" s="29" t="s">
        <v>6</v>
      </c>
      <c r="D5" s="29" t="s">
        <v>5</v>
      </c>
      <c r="E5" s="29" t="s">
        <v>6</v>
      </c>
      <c r="F5" s="29" t="s">
        <v>5</v>
      </c>
      <c r="G5" s="29" t="s">
        <v>6</v>
      </c>
    </row>
    <row r="6" spans="1:8" ht="16.5" customHeight="1" x14ac:dyDescent="0.25">
      <c r="A6" s="27"/>
      <c r="B6" s="30">
        <f t="shared" ref="B6:G6" si="0">SUM(B7:B16)</f>
        <v>56615</v>
      </c>
      <c r="C6" s="30">
        <f t="shared" si="0"/>
        <v>100.00000000000001</v>
      </c>
      <c r="D6" s="30">
        <f t="shared" si="0"/>
        <v>33413</v>
      </c>
      <c r="E6" s="30">
        <f t="shared" si="0"/>
        <v>59.017928110924672</v>
      </c>
      <c r="F6" s="30">
        <f t="shared" si="0"/>
        <v>23202</v>
      </c>
      <c r="G6" s="30">
        <f t="shared" si="0"/>
        <v>40.982071889075335</v>
      </c>
    </row>
    <row r="7" spans="1:8" ht="36" customHeight="1" x14ac:dyDescent="0.25">
      <c r="A7" s="31" t="s">
        <v>9</v>
      </c>
      <c r="B7" s="30">
        <f>SUM(F7+D7)</f>
        <v>19249</v>
      </c>
      <c r="C7" s="30">
        <f t="shared" ref="C7:C16" si="1">(B7/$B$6)*100</f>
        <v>33.99982336836527</v>
      </c>
      <c r="D7" s="32">
        <v>11182</v>
      </c>
      <c r="E7" s="30">
        <f t="shared" ref="E7:E16" si="2">(D7/$B$6)*100</f>
        <v>19.750949395036653</v>
      </c>
      <c r="F7" s="32">
        <v>8067</v>
      </c>
      <c r="G7" s="30">
        <f t="shared" ref="G7:G16" si="3">(F7/$B$6)*100</f>
        <v>14.248873973328624</v>
      </c>
    </row>
    <row r="8" spans="1:8" ht="33.75" customHeight="1" x14ac:dyDescent="0.25">
      <c r="A8" s="31" t="s">
        <v>13</v>
      </c>
      <c r="B8" s="30">
        <f t="shared" ref="B8:B16" si="4">SUM(F8+D8)</f>
        <v>6255</v>
      </c>
      <c r="C8" s="30">
        <f t="shared" si="1"/>
        <v>11.048308752097501</v>
      </c>
      <c r="D8" s="32">
        <v>3694</v>
      </c>
      <c r="E8" s="30">
        <f t="shared" si="2"/>
        <v>6.5247725867702906</v>
      </c>
      <c r="F8" s="32">
        <v>2561</v>
      </c>
      <c r="G8" s="30">
        <f t="shared" si="3"/>
        <v>4.5235361653272097</v>
      </c>
    </row>
    <row r="9" spans="1:8" ht="36.75" customHeight="1" x14ac:dyDescent="0.25">
      <c r="A9" s="31" t="s">
        <v>20</v>
      </c>
      <c r="B9" s="30">
        <f t="shared" si="4"/>
        <v>3510</v>
      </c>
      <c r="C9" s="30">
        <f t="shared" si="1"/>
        <v>6.1997703788748568</v>
      </c>
      <c r="D9" s="32">
        <v>1992</v>
      </c>
      <c r="E9" s="30">
        <f t="shared" si="2"/>
        <v>3.5185021637375256</v>
      </c>
      <c r="F9" s="32">
        <v>1518</v>
      </c>
      <c r="G9" s="30">
        <f t="shared" si="3"/>
        <v>2.6812682151373313</v>
      </c>
    </row>
    <row r="10" spans="1:8" ht="35.25" customHeight="1" x14ac:dyDescent="0.25">
      <c r="A10" s="31" t="s">
        <v>24</v>
      </c>
      <c r="B10" s="30">
        <f t="shared" si="4"/>
        <v>5689</v>
      </c>
      <c r="C10" s="30">
        <f t="shared" si="1"/>
        <v>10.048573699549589</v>
      </c>
      <c r="D10" s="32">
        <v>3638</v>
      </c>
      <c r="E10" s="30">
        <f t="shared" si="2"/>
        <v>6.4258588713238547</v>
      </c>
      <c r="F10" s="32">
        <v>2051</v>
      </c>
      <c r="G10" s="30">
        <f t="shared" si="3"/>
        <v>3.6227148282257349</v>
      </c>
    </row>
    <row r="11" spans="1:8" ht="40.5" customHeight="1" x14ac:dyDescent="0.25">
      <c r="A11" s="31" t="s">
        <v>29</v>
      </c>
      <c r="B11" s="30">
        <f t="shared" si="4"/>
        <v>3619</v>
      </c>
      <c r="C11" s="30">
        <f t="shared" si="1"/>
        <v>6.3922988607259565</v>
      </c>
      <c r="D11" s="32">
        <v>2024</v>
      </c>
      <c r="E11" s="30">
        <f t="shared" si="2"/>
        <v>3.5750242868497746</v>
      </c>
      <c r="F11" s="32">
        <v>1595</v>
      </c>
      <c r="G11" s="30">
        <f t="shared" si="3"/>
        <v>2.8172745738761811</v>
      </c>
    </row>
    <row r="12" spans="1:8" ht="30.75" customHeight="1" x14ac:dyDescent="0.25">
      <c r="A12" s="31" t="s">
        <v>35</v>
      </c>
      <c r="B12" s="30">
        <f t="shared" si="4"/>
        <v>3394</v>
      </c>
      <c r="C12" s="30">
        <f t="shared" si="1"/>
        <v>5.9948776825929517</v>
      </c>
      <c r="D12" s="32">
        <v>2079</v>
      </c>
      <c r="E12" s="30">
        <f t="shared" si="2"/>
        <v>3.6721716859489537</v>
      </c>
      <c r="F12" s="32">
        <v>1315</v>
      </c>
      <c r="G12" s="30">
        <f t="shared" si="3"/>
        <v>2.3227059966439989</v>
      </c>
    </row>
    <row r="13" spans="1:8" ht="38.25" customHeight="1" x14ac:dyDescent="0.25">
      <c r="A13" s="31" t="s">
        <v>41</v>
      </c>
      <c r="B13" s="30">
        <f t="shared" si="4"/>
        <v>9104</v>
      </c>
      <c r="C13" s="30">
        <f t="shared" si="1"/>
        <v>16.080544025434957</v>
      </c>
      <c r="D13" s="32">
        <v>5576</v>
      </c>
      <c r="E13" s="30">
        <f t="shared" si="2"/>
        <v>9.8489799523094579</v>
      </c>
      <c r="F13" s="32">
        <v>3528</v>
      </c>
      <c r="G13" s="30">
        <f t="shared" si="3"/>
        <v>6.2315640731254964</v>
      </c>
    </row>
    <row r="14" spans="1:8" ht="33.75" customHeight="1" x14ac:dyDescent="0.25">
      <c r="A14" s="31" t="s">
        <v>45</v>
      </c>
      <c r="B14" s="30">
        <f t="shared" si="4"/>
        <v>1979</v>
      </c>
      <c r="C14" s="30">
        <f t="shared" si="1"/>
        <v>3.4955400512231742</v>
      </c>
      <c r="D14" s="32">
        <v>1274</v>
      </c>
      <c r="E14" s="30">
        <f t="shared" si="2"/>
        <v>2.2502870264064292</v>
      </c>
      <c r="F14" s="32">
        <v>705</v>
      </c>
      <c r="G14" s="30">
        <f t="shared" si="3"/>
        <v>1.2452530248167446</v>
      </c>
    </row>
    <row r="15" spans="1:8" ht="39" customHeight="1" x14ac:dyDescent="0.25">
      <c r="A15" s="31" t="s">
        <v>50</v>
      </c>
      <c r="B15" s="30">
        <f t="shared" si="4"/>
        <v>1623</v>
      </c>
      <c r="C15" s="30">
        <f t="shared" si="1"/>
        <v>2.8667314315993995</v>
      </c>
      <c r="D15" s="32">
        <v>837</v>
      </c>
      <c r="E15" s="30">
        <f t="shared" si="2"/>
        <v>1.4784067826547735</v>
      </c>
      <c r="F15" s="32">
        <v>786</v>
      </c>
      <c r="G15" s="30">
        <f t="shared" si="3"/>
        <v>1.3883246489446259</v>
      </c>
    </row>
    <row r="16" spans="1:8" ht="39" customHeight="1" x14ac:dyDescent="0.25">
      <c r="A16" s="31" t="s">
        <v>54</v>
      </c>
      <c r="B16" s="30">
        <f t="shared" si="4"/>
        <v>2193</v>
      </c>
      <c r="C16" s="30">
        <f t="shared" si="1"/>
        <v>3.8735317495363422</v>
      </c>
      <c r="D16" s="32">
        <v>1117</v>
      </c>
      <c r="E16" s="30">
        <f t="shared" si="2"/>
        <v>1.9729753598869557</v>
      </c>
      <c r="F16" s="32">
        <v>1076</v>
      </c>
      <c r="G16" s="30">
        <f t="shared" si="3"/>
        <v>1.9005563896493862</v>
      </c>
    </row>
    <row r="17" spans="1:7" ht="15.75" customHeight="1" x14ac:dyDescent="0.25">
      <c r="A17" s="33" t="s">
        <v>179</v>
      </c>
      <c r="B17" s="33"/>
      <c r="C17" s="33"/>
      <c r="D17" s="33"/>
      <c r="E17" s="33"/>
      <c r="F17" s="33"/>
      <c r="G17" s="3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46"/>
  <sheetViews>
    <sheetView topLeftCell="A22" workbookViewId="0">
      <selection activeCell="F15" sqref="F15"/>
    </sheetView>
  </sheetViews>
  <sheetFormatPr baseColWidth="10" defaultRowHeight="15" x14ac:dyDescent="0.25"/>
  <cols>
    <col min="1" max="1" width="40.5703125" style="85" customWidth="1"/>
    <col min="2" max="2" width="26.42578125" style="85" customWidth="1"/>
    <col min="3" max="3" width="22.85546875" style="85" customWidth="1"/>
  </cols>
  <sheetData>
    <row r="1" spans="1:3" ht="33" customHeight="1" x14ac:dyDescent="0.25">
      <c r="A1" s="147" t="s">
        <v>141</v>
      </c>
      <c r="B1" s="147"/>
      <c r="C1" s="147"/>
    </row>
    <row r="2" spans="1:3" ht="12" customHeight="1" x14ac:dyDescent="0.25">
      <c r="A2" s="144" t="s">
        <v>125</v>
      </c>
      <c r="B2" s="144" t="s">
        <v>126</v>
      </c>
      <c r="C2" s="144"/>
    </row>
    <row r="3" spans="1:3" ht="10.5" customHeight="1" x14ac:dyDescent="0.25">
      <c r="A3" s="144"/>
      <c r="B3" s="60" t="s">
        <v>3</v>
      </c>
      <c r="C3" s="60" t="s">
        <v>4</v>
      </c>
    </row>
    <row r="4" spans="1:3" x14ac:dyDescent="0.25">
      <c r="A4" s="144"/>
      <c r="B4" s="60" t="s">
        <v>5</v>
      </c>
      <c r="C4" s="60" t="s">
        <v>5</v>
      </c>
    </row>
    <row r="5" spans="1:3" ht="17.25" customHeight="1" x14ac:dyDescent="0.25">
      <c r="A5" s="60" t="s">
        <v>8</v>
      </c>
      <c r="B5" s="60">
        <f t="shared" ref="B5:C5" si="0">SUM(B6:B45)</f>
        <v>5</v>
      </c>
      <c r="C5" s="60">
        <f t="shared" si="0"/>
        <v>78</v>
      </c>
    </row>
    <row r="6" spans="1:3" ht="16.5" customHeight="1" x14ac:dyDescent="0.25">
      <c r="A6" s="124" t="s">
        <v>10</v>
      </c>
      <c r="B6" s="60">
        <v>0</v>
      </c>
      <c r="C6" s="60">
        <v>11</v>
      </c>
    </row>
    <row r="7" spans="1:3" ht="20.25" customHeight="1" x14ac:dyDescent="0.25">
      <c r="A7" s="124" t="s">
        <v>127</v>
      </c>
      <c r="B7" s="60">
        <v>0</v>
      </c>
      <c r="C7" s="60">
        <v>14</v>
      </c>
    </row>
    <row r="8" spans="1:3" ht="17.25" customHeight="1" x14ac:dyDescent="0.25">
      <c r="A8" s="124" t="s">
        <v>128</v>
      </c>
      <c r="B8" s="60">
        <v>0</v>
      </c>
      <c r="C8" s="60">
        <v>3</v>
      </c>
    </row>
    <row r="9" spans="1:3" ht="17.25" customHeight="1" x14ac:dyDescent="0.25">
      <c r="A9" s="124" t="s">
        <v>14</v>
      </c>
      <c r="B9" s="60">
        <v>0</v>
      </c>
      <c r="C9" s="60">
        <v>3</v>
      </c>
    </row>
    <row r="10" spans="1:3" x14ac:dyDescent="0.25">
      <c r="A10" s="124" t="s">
        <v>129</v>
      </c>
      <c r="B10" s="60">
        <v>0</v>
      </c>
      <c r="C10" s="60">
        <v>0</v>
      </c>
    </row>
    <row r="11" spans="1:3" ht="15.75" customHeight="1" x14ac:dyDescent="0.25">
      <c r="A11" s="124" t="s">
        <v>16</v>
      </c>
      <c r="B11" s="60">
        <v>0</v>
      </c>
      <c r="C11" s="60">
        <v>0</v>
      </c>
    </row>
    <row r="12" spans="1:3" ht="17.25" customHeight="1" x14ac:dyDescent="0.25">
      <c r="A12" s="124" t="s">
        <v>17</v>
      </c>
      <c r="B12" s="60">
        <v>0</v>
      </c>
      <c r="C12" s="60">
        <v>1</v>
      </c>
    </row>
    <row r="13" spans="1:3" ht="17.25" customHeight="1" x14ac:dyDescent="0.25">
      <c r="A13" s="124" t="s">
        <v>18</v>
      </c>
      <c r="B13" s="60">
        <v>0</v>
      </c>
      <c r="C13" s="60">
        <v>0</v>
      </c>
    </row>
    <row r="14" spans="1:3" ht="18" customHeight="1" x14ac:dyDescent="0.25">
      <c r="A14" s="124" t="s">
        <v>19</v>
      </c>
      <c r="B14" s="60">
        <v>0</v>
      </c>
      <c r="C14" s="60">
        <v>0</v>
      </c>
    </row>
    <row r="15" spans="1:3" ht="17.25" customHeight="1" x14ac:dyDescent="0.25">
      <c r="A15" s="124" t="s">
        <v>21</v>
      </c>
      <c r="B15" s="60">
        <v>0</v>
      </c>
      <c r="C15" s="60">
        <v>0</v>
      </c>
    </row>
    <row r="16" spans="1:3" ht="18" customHeight="1" x14ac:dyDescent="0.25">
      <c r="A16" s="124" t="s">
        <v>22</v>
      </c>
      <c r="B16" s="60">
        <v>0</v>
      </c>
      <c r="C16" s="60">
        <v>3</v>
      </c>
    </row>
    <row r="17" spans="1:3" ht="18" customHeight="1" x14ac:dyDescent="0.25">
      <c r="A17" s="124" t="s">
        <v>23</v>
      </c>
      <c r="B17" s="60">
        <v>0</v>
      </c>
      <c r="C17" s="60">
        <v>0</v>
      </c>
    </row>
    <row r="18" spans="1:3" x14ac:dyDescent="0.25">
      <c r="A18" s="124" t="s">
        <v>25</v>
      </c>
      <c r="B18" s="60">
        <v>0</v>
      </c>
      <c r="C18" s="60">
        <v>0</v>
      </c>
    </row>
    <row r="19" spans="1:3" x14ac:dyDescent="0.25">
      <c r="A19" s="124" t="s">
        <v>26</v>
      </c>
      <c r="B19" s="60">
        <v>0</v>
      </c>
      <c r="C19" s="60">
        <v>1</v>
      </c>
    </row>
    <row r="20" spans="1:3" x14ac:dyDescent="0.25">
      <c r="A20" s="124" t="s">
        <v>130</v>
      </c>
      <c r="B20" s="60">
        <v>0</v>
      </c>
      <c r="C20" s="60">
        <v>0</v>
      </c>
    </row>
    <row r="21" spans="1:3" x14ac:dyDescent="0.25">
      <c r="A21" s="124" t="s">
        <v>131</v>
      </c>
      <c r="B21" s="60">
        <v>0</v>
      </c>
      <c r="C21" s="60">
        <v>1</v>
      </c>
    </row>
    <row r="22" spans="1:3" x14ac:dyDescent="0.25">
      <c r="A22" s="124" t="s">
        <v>132</v>
      </c>
      <c r="B22" s="60">
        <v>0</v>
      </c>
      <c r="C22" s="60">
        <v>0</v>
      </c>
    </row>
    <row r="23" spans="1:3" x14ac:dyDescent="0.25">
      <c r="A23" s="124" t="s">
        <v>133</v>
      </c>
      <c r="B23" s="60">
        <v>0</v>
      </c>
      <c r="C23" s="60">
        <v>0</v>
      </c>
    </row>
    <row r="24" spans="1:3" x14ac:dyDescent="0.25">
      <c r="A24" s="124" t="s">
        <v>134</v>
      </c>
      <c r="B24" s="60">
        <v>0</v>
      </c>
      <c r="C24" s="60">
        <v>0</v>
      </c>
    </row>
    <row r="25" spans="1:3" x14ac:dyDescent="0.25">
      <c r="A25" s="124" t="s">
        <v>33</v>
      </c>
      <c r="B25" s="60">
        <v>0</v>
      </c>
      <c r="C25" s="60">
        <v>0</v>
      </c>
    </row>
    <row r="26" spans="1:3" x14ac:dyDescent="0.25">
      <c r="A26" s="124" t="s">
        <v>135</v>
      </c>
      <c r="B26" s="60">
        <v>0</v>
      </c>
      <c r="C26" s="60">
        <v>0</v>
      </c>
    </row>
    <row r="27" spans="1:3" x14ac:dyDescent="0.25">
      <c r="A27" s="124" t="s">
        <v>36</v>
      </c>
      <c r="B27" s="60">
        <v>0</v>
      </c>
      <c r="C27" s="60">
        <v>0</v>
      </c>
    </row>
    <row r="28" spans="1:3" ht="17.25" customHeight="1" x14ac:dyDescent="0.25">
      <c r="A28" s="124" t="s">
        <v>37</v>
      </c>
      <c r="B28" s="60">
        <v>0</v>
      </c>
      <c r="C28" s="60">
        <v>0</v>
      </c>
    </row>
    <row r="29" spans="1:3" x14ac:dyDescent="0.25">
      <c r="A29" s="124" t="s">
        <v>38</v>
      </c>
      <c r="B29" s="60">
        <v>0</v>
      </c>
      <c r="C29" s="60">
        <v>0</v>
      </c>
    </row>
    <row r="30" spans="1:3" x14ac:dyDescent="0.25">
      <c r="A30" s="124" t="s">
        <v>39</v>
      </c>
      <c r="B30" s="60">
        <v>0</v>
      </c>
      <c r="C30" s="60">
        <v>0</v>
      </c>
    </row>
    <row r="31" spans="1:3" x14ac:dyDescent="0.25">
      <c r="A31" s="124" t="s">
        <v>136</v>
      </c>
      <c r="B31" s="60">
        <v>0</v>
      </c>
      <c r="C31" s="60">
        <v>0</v>
      </c>
    </row>
    <row r="32" spans="1:3" ht="16.5" customHeight="1" x14ac:dyDescent="0.25">
      <c r="A32" s="124" t="s">
        <v>42</v>
      </c>
      <c r="B32" s="60">
        <v>2</v>
      </c>
      <c r="C32" s="60">
        <v>6</v>
      </c>
    </row>
    <row r="33" spans="1:3" ht="15.75" customHeight="1" x14ac:dyDescent="0.25">
      <c r="A33" s="124" t="s">
        <v>43</v>
      </c>
      <c r="B33" s="60">
        <v>0</v>
      </c>
      <c r="C33" s="60">
        <v>0</v>
      </c>
    </row>
    <row r="34" spans="1:3" x14ac:dyDescent="0.25">
      <c r="A34" s="124" t="s">
        <v>137</v>
      </c>
      <c r="B34" s="60">
        <v>0</v>
      </c>
      <c r="C34" s="60">
        <v>0</v>
      </c>
    </row>
    <row r="35" spans="1:3" x14ac:dyDescent="0.25">
      <c r="A35" s="124" t="s">
        <v>46</v>
      </c>
      <c r="B35" s="60">
        <v>0</v>
      </c>
      <c r="C35" s="60">
        <v>1</v>
      </c>
    </row>
    <row r="36" spans="1:3" ht="13.5" customHeight="1" x14ac:dyDescent="0.25">
      <c r="A36" s="124" t="s">
        <v>138</v>
      </c>
      <c r="B36" s="60">
        <v>0</v>
      </c>
      <c r="C36" s="60">
        <v>0</v>
      </c>
    </row>
    <row r="37" spans="1:3" x14ac:dyDescent="0.25">
      <c r="A37" s="124" t="s">
        <v>48</v>
      </c>
      <c r="B37" s="60">
        <v>0</v>
      </c>
      <c r="C37" s="60">
        <v>0</v>
      </c>
    </row>
    <row r="38" spans="1:3" x14ac:dyDescent="0.25">
      <c r="A38" s="124" t="s">
        <v>49</v>
      </c>
      <c r="B38" s="60">
        <v>3</v>
      </c>
      <c r="C38" s="60">
        <v>7</v>
      </c>
    </row>
    <row r="39" spans="1:3" ht="15.75" customHeight="1" x14ac:dyDescent="0.25">
      <c r="A39" s="124" t="s">
        <v>51</v>
      </c>
      <c r="B39" s="60">
        <v>0</v>
      </c>
      <c r="C39" s="60">
        <v>0</v>
      </c>
    </row>
    <row r="40" spans="1:3" ht="14.25" customHeight="1" x14ac:dyDescent="0.25">
      <c r="A40" s="124" t="s">
        <v>52</v>
      </c>
      <c r="B40" s="60">
        <v>0</v>
      </c>
      <c r="C40" s="60">
        <v>27</v>
      </c>
    </row>
    <row r="41" spans="1:3" ht="17.25" customHeight="1" x14ac:dyDescent="0.25">
      <c r="A41" s="124" t="s">
        <v>139</v>
      </c>
      <c r="B41" s="60">
        <v>0</v>
      </c>
      <c r="C41" s="60">
        <v>0</v>
      </c>
    </row>
    <row r="42" spans="1:3" ht="17.25" customHeight="1" x14ac:dyDescent="0.25">
      <c r="A42" s="124" t="s">
        <v>55</v>
      </c>
      <c r="B42" s="60">
        <v>0</v>
      </c>
      <c r="C42" s="60">
        <v>0</v>
      </c>
    </row>
    <row r="43" spans="1:3" ht="16.5" customHeight="1" x14ac:dyDescent="0.25">
      <c r="A43" s="124" t="s">
        <v>56</v>
      </c>
      <c r="B43" s="60">
        <v>0</v>
      </c>
      <c r="C43" s="60">
        <v>0</v>
      </c>
    </row>
    <row r="44" spans="1:3" ht="15.75" customHeight="1" x14ac:dyDescent="0.25">
      <c r="A44" s="124" t="s">
        <v>140</v>
      </c>
      <c r="B44" s="60">
        <v>0</v>
      </c>
      <c r="C44" s="60">
        <v>0</v>
      </c>
    </row>
    <row r="45" spans="1:3" ht="14.25" customHeight="1" x14ac:dyDescent="0.25">
      <c r="A45" s="124" t="s">
        <v>58</v>
      </c>
      <c r="B45" s="60">
        <v>0</v>
      </c>
      <c r="C45" s="60">
        <v>0</v>
      </c>
    </row>
    <row r="46" spans="1:3" x14ac:dyDescent="0.25">
      <c r="A46" s="148" t="s">
        <v>240</v>
      </c>
      <c r="B46" s="148"/>
      <c r="C46" s="148"/>
    </row>
  </sheetData>
  <mergeCells count="4">
    <mergeCell ref="A46:C46"/>
    <mergeCell ref="B2:C2"/>
    <mergeCell ref="A1:C1"/>
    <mergeCell ref="A2:A4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E48"/>
  <sheetViews>
    <sheetView topLeftCell="A26" workbookViewId="0">
      <selection activeCell="F9" sqref="F9"/>
    </sheetView>
  </sheetViews>
  <sheetFormatPr baseColWidth="10" defaultColWidth="19.140625" defaultRowHeight="15" x14ac:dyDescent="0.25"/>
  <cols>
    <col min="1" max="1" width="33.5703125" style="85" customWidth="1"/>
    <col min="2" max="2" width="18.85546875" style="85" customWidth="1"/>
    <col min="3" max="3" width="16.85546875" style="85" customWidth="1"/>
    <col min="4" max="4" width="15.42578125" style="85" customWidth="1"/>
    <col min="5" max="5" width="17.7109375" style="85" customWidth="1"/>
    <col min="6" max="16384" width="19.140625" style="85"/>
  </cols>
  <sheetData>
    <row r="3" spans="1:5" ht="36.75" customHeight="1" x14ac:dyDescent="0.25">
      <c r="A3" s="147" t="s">
        <v>146</v>
      </c>
      <c r="B3" s="147"/>
      <c r="C3" s="147"/>
      <c r="D3" s="147"/>
      <c r="E3" s="147"/>
    </row>
    <row r="4" spans="1:5" ht="15" customHeight="1" x14ac:dyDescent="0.25">
      <c r="A4" s="149" t="s">
        <v>125</v>
      </c>
      <c r="B4" s="149" t="s">
        <v>89</v>
      </c>
      <c r="C4" s="149"/>
      <c r="D4" s="144" t="s">
        <v>142</v>
      </c>
      <c r="E4" s="144"/>
    </row>
    <row r="5" spans="1:5" x14ac:dyDescent="0.25">
      <c r="A5" s="149"/>
      <c r="B5" s="149"/>
      <c r="C5" s="149"/>
      <c r="D5" s="60" t="s">
        <v>143</v>
      </c>
      <c r="E5" s="60" t="s">
        <v>144</v>
      </c>
    </row>
    <row r="6" spans="1:5" x14ac:dyDescent="0.25">
      <c r="A6" s="149"/>
      <c r="B6" s="60" t="s">
        <v>5</v>
      </c>
      <c r="C6" s="60" t="s">
        <v>6</v>
      </c>
      <c r="D6" s="60" t="s">
        <v>5</v>
      </c>
      <c r="E6" s="60" t="s">
        <v>5</v>
      </c>
    </row>
    <row r="7" spans="1:5" ht="15.75" customHeight="1" x14ac:dyDescent="0.25">
      <c r="A7" s="60" t="s">
        <v>8</v>
      </c>
      <c r="B7" s="123">
        <f t="shared" ref="B7:E7" si="0">SUM(B8:B47)</f>
        <v>83</v>
      </c>
      <c r="C7" s="123">
        <f t="shared" si="0"/>
        <v>100.00000000000001</v>
      </c>
      <c r="D7" s="123">
        <f t="shared" si="0"/>
        <v>74</v>
      </c>
      <c r="E7" s="123">
        <f t="shared" si="0"/>
        <v>9</v>
      </c>
    </row>
    <row r="8" spans="1:5" ht="18.75" customHeight="1" x14ac:dyDescent="0.25">
      <c r="A8" s="124" t="s">
        <v>10</v>
      </c>
      <c r="B8" s="124">
        <f>SUM(E8+D8)</f>
        <v>11</v>
      </c>
      <c r="C8" s="124">
        <f>(B8/$B$7)*100</f>
        <v>13.253012048192772</v>
      </c>
      <c r="D8" s="124">
        <v>11</v>
      </c>
      <c r="E8" s="124">
        <v>0</v>
      </c>
    </row>
    <row r="9" spans="1:5" ht="15.75" customHeight="1" x14ac:dyDescent="0.25">
      <c r="A9" s="124" t="s">
        <v>127</v>
      </c>
      <c r="B9" s="124">
        <f t="shared" ref="B9:B47" si="1">SUM(E9+D9)</f>
        <v>12</v>
      </c>
      <c r="C9" s="124">
        <f t="shared" ref="C9:C47" si="2">(B9/$B$7)*100</f>
        <v>14.457831325301203</v>
      </c>
      <c r="D9" s="124">
        <v>9</v>
      </c>
      <c r="E9" s="124">
        <v>3</v>
      </c>
    </row>
    <row r="10" spans="1:5" ht="16.5" customHeight="1" x14ac:dyDescent="0.25">
      <c r="A10" s="124" t="s">
        <v>128</v>
      </c>
      <c r="B10" s="124">
        <f t="shared" si="1"/>
        <v>5</v>
      </c>
      <c r="C10" s="124">
        <f t="shared" si="2"/>
        <v>6.024096385542169</v>
      </c>
      <c r="D10" s="124">
        <v>5</v>
      </c>
      <c r="E10" s="124">
        <v>0</v>
      </c>
    </row>
    <row r="11" spans="1:5" ht="15.75" customHeight="1" x14ac:dyDescent="0.25">
      <c r="A11" s="124" t="s">
        <v>14</v>
      </c>
      <c r="B11" s="124">
        <f t="shared" si="1"/>
        <v>3</v>
      </c>
      <c r="C11" s="124">
        <f t="shared" si="2"/>
        <v>3.6144578313253009</v>
      </c>
      <c r="D11" s="124">
        <v>3</v>
      </c>
      <c r="E11" s="124">
        <v>0</v>
      </c>
    </row>
    <row r="12" spans="1:5" ht="18.75" customHeight="1" x14ac:dyDescent="0.25">
      <c r="A12" s="124" t="s">
        <v>145</v>
      </c>
      <c r="B12" s="124">
        <f t="shared" si="1"/>
        <v>0</v>
      </c>
      <c r="C12" s="124">
        <f t="shared" si="2"/>
        <v>0</v>
      </c>
      <c r="D12" s="124">
        <v>0</v>
      </c>
      <c r="E12" s="124">
        <v>0</v>
      </c>
    </row>
    <row r="13" spans="1:5" ht="15.75" customHeight="1" x14ac:dyDescent="0.25">
      <c r="A13" s="124" t="s">
        <v>16</v>
      </c>
      <c r="B13" s="124">
        <f t="shared" si="1"/>
        <v>0</v>
      </c>
      <c r="C13" s="124">
        <f t="shared" si="2"/>
        <v>0</v>
      </c>
      <c r="D13" s="124">
        <v>0</v>
      </c>
      <c r="E13" s="124">
        <v>0</v>
      </c>
    </row>
    <row r="14" spans="1:5" ht="19.5" customHeight="1" x14ac:dyDescent="0.25">
      <c r="A14" s="124" t="s">
        <v>17</v>
      </c>
      <c r="B14" s="124">
        <f t="shared" si="1"/>
        <v>1</v>
      </c>
      <c r="C14" s="124">
        <f t="shared" si="2"/>
        <v>1.2048192771084338</v>
      </c>
      <c r="D14" s="124">
        <v>1</v>
      </c>
      <c r="E14" s="124">
        <v>0</v>
      </c>
    </row>
    <row r="15" spans="1:5" ht="17.25" customHeight="1" x14ac:dyDescent="0.25">
      <c r="A15" s="124" t="s">
        <v>18</v>
      </c>
      <c r="B15" s="124">
        <f t="shared" si="1"/>
        <v>0</v>
      </c>
      <c r="C15" s="124">
        <f t="shared" si="2"/>
        <v>0</v>
      </c>
      <c r="D15" s="124">
        <v>0</v>
      </c>
      <c r="E15" s="124">
        <v>0</v>
      </c>
    </row>
    <row r="16" spans="1:5" ht="15.75" customHeight="1" x14ac:dyDescent="0.25">
      <c r="A16" s="124" t="s">
        <v>19</v>
      </c>
      <c r="B16" s="124">
        <f t="shared" si="1"/>
        <v>0</v>
      </c>
      <c r="C16" s="124">
        <f t="shared" si="2"/>
        <v>0</v>
      </c>
      <c r="D16" s="124">
        <v>0</v>
      </c>
      <c r="E16" s="124">
        <v>0</v>
      </c>
    </row>
    <row r="17" spans="1:5" ht="17.25" customHeight="1" x14ac:dyDescent="0.25">
      <c r="A17" s="124" t="s">
        <v>21</v>
      </c>
      <c r="B17" s="124">
        <f t="shared" si="1"/>
        <v>0</v>
      </c>
      <c r="C17" s="124">
        <f t="shared" si="2"/>
        <v>0</v>
      </c>
      <c r="D17" s="124">
        <v>0</v>
      </c>
      <c r="E17" s="124">
        <v>0</v>
      </c>
    </row>
    <row r="18" spans="1:5" ht="15.75" customHeight="1" x14ac:dyDescent="0.25">
      <c r="A18" s="124" t="s">
        <v>22</v>
      </c>
      <c r="B18" s="124">
        <f t="shared" si="1"/>
        <v>3</v>
      </c>
      <c r="C18" s="124">
        <f t="shared" si="2"/>
        <v>3.6144578313253009</v>
      </c>
      <c r="D18" s="124">
        <v>3</v>
      </c>
      <c r="E18" s="124">
        <v>0</v>
      </c>
    </row>
    <row r="19" spans="1:5" ht="17.25" customHeight="1" x14ac:dyDescent="0.25">
      <c r="A19" s="124" t="s">
        <v>23</v>
      </c>
      <c r="B19" s="124">
        <f t="shared" si="1"/>
        <v>0</v>
      </c>
      <c r="C19" s="124">
        <f t="shared" si="2"/>
        <v>0</v>
      </c>
      <c r="D19" s="124">
        <v>0</v>
      </c>
      <c r="E19" s="124">
        <v>0</v>
      </c>
    </row>
    <row r="20" spans="1:5" ht="18.75" customHeight="1" x14ac:dyDescent="0.25">
      <c r="A20" s="124" t="s">
        <v>25</v>
      </c>
      <c r="B20" s="124">
        <f t="shared" si="1"/>
        <v>0</v>
      </c>
      <c r="C20" s="124">
        <f t="shared" si="2"/>
        <v>0</v>
      </c>
      <c r="D20" s="124">
        <v>0</v>
      </c>
      <c r="E20" s="124">
        <v>0</v>
      </c>
    </row>
    <row r="21" spans="1:5" x14ac:dyDescent="0.25">
      <c r="A21" s="124" t="s">
        <v>26</v>
      </c>
      <c r="B21" s="124">
        <f t="shared" si="1"/>
        <v>1</v>
      </c>
      <c r="C21" s="124">
        <f t="shared" si="2"/>
        <v>1.2048192771084338</v>
      </c>
      <c r="D21" s="124">
        <v>1</v>
      </c>
      <c r="E21" s="124">
        <v>0</v>
      </c>
    </row>
    <row r="22" spans="1:5" ht="16.5" customHeight="1" x14ac:dyDescent="0.25">
      <c r="A22" s="124" t="s">
        <v>130</v>
      </c>
      <c r="B22" s="124">
        <f t="shared" si="1"/>
        <v>0</v>
      </c>
      <c r="C22" s="124">
        <f t="shared" si="2"/>
        <v>0</v>
      </c>
      <c r="D22" s="124">
        <v>0</v>
      </c>
      <c r="E22" s="124">
        <v>0</v>
      </c>
    </row>
    <row r="23" spans="1:5" ht="18.75" customHeight="1" x14ac:dyDescent="0.25">
      <c r="A23" s="124" t="s">
        <v>131</v>
      </c>
      <c r="B23" s="124">
        <f t="shared" si="1"/>
        <v>1</v>
      </c>
      <c r="C23" s="124">
        <f t="shared" si="2"/>
        <v>1.2048192771084338</v>
      </c>
      <c r="D23" s="124">
        <v>1</v>
      </c>
      <c r="E23" s="124">
        <v>0</v>
      </c>
    </row>
    <row r="24" spans="1:5" ht="16.5" customHeight="1" x14ac:dyDescent="0.25">
      <c r="A24" s="124" t="s">
        <v>132</v>
      </c>
      <c r="B24" s="124">
        <f t="shared" si="1"/>
        <v>0</v>
      </c>
      <c r="C24" s="124">
        <f t="shared" si="2"/>
        <v>0</v>
      </c>
      <c r="D24" s="124">
        <v>0</v>
      </c>
      <c r="E24" s="124">
        <v>0</v>
      </c>
    </row>
    <row r="25" spans="1:5" ht="17.25" customHeight="1" x14ac:dyDescent="0.25">
      <c r="A25" s="124" t="s">
        <v>133</v>
      </c>
      <c r="B25" s="124">
        <f t="shared" si="1"/>
        <v>0</v>
      </c>
      <c r="C25" s="124">
        <f t="shared" si="2"/>
        <v>0</v>
      </c>
      <c r="D25" s="124">
        <v>0</v>
      </c>
      <c r="E25" s="124">
        <v>0</v>
      </c>
    </row>
    <row r="26" spans="1:5" ht="16.5" customHeight="1" x14ac:dyDescent="0.25">
      <c r="A26" s="124" t="s">
        <v>134</v>
      </c>
      <c r="B26" s="124">
        <f t="shared" si="1"/>
        <v>0</v>
      </c>
      <c r="C26" s="124">
        <f t="shared" si="2"/>
        <v>0</v>
      </c>
      <c r="D26" s="124">
        <v>0</v>
      </c>
      <c r="E26" s="124">
        <v>0</v>
      </c>
    </row>
    <row r="27" spans="1:5" ht="17.25" customHeight="1" x14ac:dyDescent="0.25">
      <c r="A27" s="124" t="s">
        <v>33</v>
      </c>
      <c r="B27" s="124">
        <f t="shared" si="1"/>
        <v>0</v>
      </c>
      <c r="C27" s="124">
        <f t="shared" si="2"/>
        <v>0</v>
      </c>
      <c r="D27" s="124">
        <v>0</v>
      </c>
      <c r="E27" s="124">
        <v>0</v>
      </c>
    </row>
    <row r="28" spans="1:5" ht="16.5" customHeight="1" x14ac:dyDescent="0.25">
      <c r="A28" s="124" t="s">
        <v>135</v>
      </c>
      <c r="B28" s="124">
        <f t="shared" si="1"/>
        <v>0</v>
      </c>
      <c r="C28" s="124">
        <f t="shared" si="2"/>
        <v>0</v>
      </c>
      <c r="D28" s="124">
        <v>0</v>
      </c>
      <c r="E28" s="124">
        <v>0</v>
      </c>
    </row>
    <row r="29" spans="1:5" ht="18" customHeight="1" x14ac:dyDescent="0.25">
      <c r="A29" s="124" t="s">
        <v>36</v>
      </c>
      <c r="B29" s="124">
        <f t="shared" si="1"/>
        <v>0</v>
      </c>
      <c r="C29" s="124">
        <f t="shared" si="2"/>
        <v>0</v>
      </c>
      <c r="D29" s="124">
        <v>0</v>
      </c>
      <c r="E29" s="124">
        <v>0</v>
      </c>
    </row>
    <row r="30" spans="1:5" ht="19.5" customHeight="1" x14ac:dyDescent="0.25">
      <c r="A30" s="124" t="s">
        <v>37</v>
      </c>
      <c r="B30" s="124">
        <f t="shared" si="1"/>
        <v>0</v>
      </c>
      <c r="C30" s="124">
        <f t="shared" si="2"/>
        <v>0</v>
      </c>
      <c r="D30" s="124">
        <v>0</v>
      </c>
      <c r="E30" s="124">
        <v>0</v>
      </c>
    </row>
    <row r="31" spans="1:5" ht="15.75" customHeight="1" x14ac:dyDescent="0.25">
      <c r="A31" s="124" t="s">
        <v>38</v>
      </c>
      <c r="B31" s="124">
        <f t="shared" si="1"/>
        <v>0</v>
      </c>
      <c r="C31" s="124">
        <f t="shared" si="2"/>
        <v>0</v>
      </c>
      <c r="D31" s="124">
        <v>0</v>
      </c>
      <c r="E31" s="124">
        <v>0</v>
      </c>
    </row>
    <row r="32" spans="1:5" ht="18" customHeight="1" x14ac:dyDescent="0.25">
      <c r="A32" s="124" t="s">
        <v>39</v>
      </c>
      <c r="B32" s="124">
        <f t="shared" si="1"/>
        <v>0</v>
      </c>
      <c r="C32" s="124">
        <f t="shared" si="2"/>
        <v>0</v>
      </c>
      <c r="D32" s="124">
        <v>0</v>
      </c>
      <c r="E32" s="124">
        <v>0</v>
      </c>
    </row>
    <row r="33" spans="1:5" ht="17.25" customHeight="1" x14ac:dyDescent="0.25">
      <c r="A33" s="124" t="s">
        <v>136</v>
      </c>
      <c r="B33" s="124">
        <f t="shared" si="1"/>
        <v>0</v>
      </c>
      <c r="C33" s="124">
        <f t="shared" si="2"/>
        <v>0</v>
      </c>
      <c r="D33" s="124">
        <v>0</v>
      </c>
      <c r="E33" s="124">
        <v>0</v>
      </c>
    </row>
    <row r="34" spans="1:5" ht="17.25" customHeight="1" x14ac:dyDescent="0.25">
      <c r="A34" s="124" t="s">
        <v>42</v>
      </c>
      <c r="B34" s="124">
        <f t="shared" si="1"/>
        <v>8</v>
      </c>
      <c r="C34" s="124">
        <f t="shared" si="2"/>
        <v>9.6385542168674707</v>
      </c>
      <c r="D34" s="124">
        <v>8</v>
      </c>
      <c r="E34" s="124">
        <v>0</v>
      </c>
    </row>
    <row r="35" spans="1:5" ht="15.75" customHeight="1" x14ac:dyDescent="0.25">
      <c r="A35" s="124" t="s">
        <v>43</v>
      </c>
      <c r="B35" s="124">
        <f t="shared" si="1"/>
        <v>0</v>
      </c>
      <c r="C35" s="124">
        <f t="shared" si="2"/>
        <v>0</v>
      </c>
      <c r="D35" s="124">
        <v>0</v>
      </c>
      <c r="E35" s="124">
        <v>0</v>
      </c>
    </row>
    <row r="36" spans="1:5" ht="16.5" customHeight="1" x14ac:dyDescent="0.25">
      <c r="A36" s="124" t="s">
        <v>137</v>
      </c>
      <c r="B36" s="124">
        <f t="shared" si="1"/>
        <v>0</v>
      </c>
      <c r="C36" s="124">
        <f t="shared" si="2"/>
        <v>0</v>
      </c>
      <c r="D36" s="124">
        <v>0</v>
      </c>
      <c r="E36" s="124">
        <v>0</v>
      </c>
    </row>
    <row r="37" spans="1:5" ht="17.25" customHeight="1" x14ac:dyDescent="0.25">
      <c r="A37" s="124" t="s">
        <v>46</v>
      </c>
      <c r="B37" s="124">
        <f t="shared" si="1"/>
        <v>1</v>
      </c>
      <c r="C37" s="124">
        <f t="shared" si="2"/>
        <v>1.2048192771084338</v>
      </c>
      <c r="D37" s="124">
        <v>0</v>
      </c>
      <c r="E37" s="124">
        <v>1</v>
      </c>
    </row>
    <row r="38" spans="1:5" ht="18" customHeight="1" x14ac:dyDescent="0.25">
      <c r="A38" s="124" t="s">
        <v>138</v>
      </c>
      <c r="B38" s="124">
        <f t="shared" si="1"/>
        <v>0</v>
      </c>
      <c r="C38" s="124">
        <f t="shared" si="2"/>
        <v>0</v>
      </c>
      <c r="D38" s="124">
        <v>0</v>
      </c>
      <c r="E38" s="124">
        <v>0</v>
      </c>
    </row>
    <row r="39" spans="1:5" ht="18" customHeight="1" x14ac:dyDescent="0.25">
      <c r="A39" s="124" t="s">
        <v>48</v>
      </c>
      <c r="B39" s="124">
        <f t="shared" si="1"/>
        <v>0</v>
      </c>
      <c r="C39" s="124">
        <f t="shared" si="2"/>
        <v>0</v>
      </c>
      <c r="D39" s="124">
        <v>0</v>
      </c>
      <c r="E39" s="124">
        <v>0</v>
      </c>
    </row>
    <row r="40" spans="1:5" ht="15.75" customHeight="1" x14ac:dyDescent="0.25">
      <c r="A40" s="124" t="s">
        <v>49</v>
      </c>
      <c r="B40" s="124">
        <f t="shared" si="1"/>
        <v>10</v>
      </c>
      <c r="C40" s="124">
        <f t="shared" si="2"/>
        <v>12.048192771084338</v>
      </c>
      <c r="D40" s="124">
        <v>9</v>
      </c>
      <c r="E40" s="124">
        <v>1</v>
      </c>
    </row>
    <row r="41" spans="1:5" ht="18.75" customHeight="1" x14ac:dyDescent="0.25">
      <c r="A41" s="124" t="s">
        <v>51</v>
      </c>
      <c r="B41" s="124">
        <f t="shared" si="1"/>
        <v>0</v>
      </c>
      <c r="C41" s="124">
        <f t="shared" si="2"/>
        <v>0</v>
      </c>
      <c r="D41" s="124">
        <v>0</v>
      </c>
      <c r="E41" s="124">
        <v>0</v>
      </c>
    </row>
    <row r="42" spans="1:5" ht="15.75" customHeight="1" x14ac:dyDescent="0.25">
      <c r="A42" s="124" t="s">
        <v>52</v>
      </c>
      <c r="B42" s="124">
        <f t="shared" si="1"/>
        <v>27</v>
      </c>
      <c r="C42" s="124">
        <f t="shared" si="2"/>
        <v>32.53012048192771</v>
      </c>
      <c r="D42" s="124">
        <v>23</v>
      </c>
      <c r="E42" s="124">
        <v>4</v>
      </c>
    </row>
    <row r="43" spans="1:5" ht="18.75" customHeight="1" x14ac:dyDescent="0.25">
      <c r="A43" s="124" t="s">
        <v>139</v>
      </c>
      <c r="B43" s="124">
        <f t="shared" si="1"/>
        <v>0</v>
      </c>
      <c r="C43" s="124">
        <f t="shared" si="2"/>
        <v>0</v>
      </c>
      <c r="D43" s="124">
        <v>0</v>
      </c>
      <c r="E43" s="124">
        <v>0</v>
      </c>
    </row>
    <row r="44" spans="1:5" ht="16.5" customHeight="1" x14ac:dyDescent="0.25">
      <c r="A44" s="124" t="s">
        <v>55</v>
      </c>
      <c r="B44" s="124">
        <f t="shared" si="1"/>
        <v>0</v>
      </c>
      <c r="C44" s="124">
        <f t="shared" si="2"/>
        <v>0</v>
      </c>
      <c r="D44" s="124">
        <v>0</v>
      </c>
      <c r="E44" s="124">
        <v>0</v>
      </c>
    </row>
    <row r="45" spans="1:5" ht="16.5" customHeight="1" x14ac:dyDescent="0.25">
      <c r="A45" s="124" t="s">
        <v>56</v>
      </c>
      <c r="B45" s="124">
        <f t="shared" si="1"/>
        <v>0</v>
      </c>
      <c r="C45" s="124">
        <f t="shared" si="2"/>
        <v>0</v>
      </c>
      <c r="D45" s="124">
        <v>0</v>
      </c>
      <c r="E45" s="124">
        <v>0</v>
      </c>
    </row>
    <row r="46" spans="1:5" ht="18" customHeight="1" x14ac:dyDescent="0.25">
      <c r="A46" s="124" t="s">
        <v>140</v>
      </c>
      <c r="B46" s="124">
        <f t="shared" si="1"/>
        <v>0</v>
      </c>
      <c r="C46" s="124">
        <f t="shared" si="2"/>
        <v>0</v>
      </c>
      <c r="D46" s="124">
        <v>0</v>
      </c>
      <c r="E46" s="124">
        <v>0</v>
      </c>
    </row>
    <row r="47" spans="1:5" ht="17.25" customHeight="1" x14ac:dyDescent="0.25">
      <c r="A47" s="124" t="s">
        <v>58</v>
      </c>
      <c r="B47" s="124">
        <f t="shared" si="1"/>
        <v>0</v>
      </c>
      <c r="C47" s="124">
        <f t="shared" si="2"/>
        <v>0</v>
      </c>
      <c r="D47" s="124">
        <v>0</v>
      </c>
      <c r="E47" s="124">
        <v>0</v>
      </c>
    </row>
    <row r="48" spans="1:5" x14ac:dyDescent="0.25">
      <c r="A48" s="148" t="s">
        <v>240</v>
      </c>
      <c r="B48" s="148"/>
      <c r="C48" s="148"/>
      <c r="D48" s="148"/>
      <c r="E48" s="148"/>
    </row>
  </sheetData>
  <mergeCells count="5">
    <mergeCell ref="A48:E48"/>
    <mergeCell ref="A4:A6"/>
    <mergeCell ref="B4:C5"/>
    <mergeCell ref="D4:E4"/>
    <mergeCell ref="A3:E3"/>
  </mergeCells>
  <pageMargins left="1.03" right="0.9" top="0.74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34"/>
  <sheetViews>
    <sheetView workbookViewId="0">
      <selection activeCell="K23" sqref="K23"/>
    </sheetView>
  </sheetViews>
  <sheetFormatPr baseColWidth="10" defaultRowHeight="15" x14ac:dyDescent="0.25"/>
  <cols>
    <col min="1" max="1" width="18.42578125" style="85" customWidth="1"/>
    <col min="2" max="2" width="12.7109375" style="85" customWidth="1"/>
    <col min="3" max="3" width="11.7109375" style="85" customWidth="1"/>
    <col min="4" max="4" width="11.140625" style="85" customWidth="1"/>
    <col min="5" max="5" width="10.42578125" style="85" customWidth="1"/>
    <col min="6" max="6" width="11" style="85" customWidth="1"/>
    <col min="7" max="7" width="11.85546875" style="85" customWidth="1"/>
    <col min="8" max="8" width="11.28515625" style="85" customWidth="1"/>
    <col min="9" max="9" width="13.140625" style="85" customWidth="1"/>
    <col min="10" max="16384" width="11.42578125" style="85"/>
  </cols>
  <sheetData>
    <row r="2" spans="1:9" ht="18.75" x14ac:dyDescent="0.25">
      <c r="A2" s="150"/>
      <c r="B2" s="150"/>
      <c r="C2" s="150"/>
      <c r="D2" s="150"/>
      <c r="E2" s="150"/>
      <c r="F2" s="150"/>
      <c r="G2" s="150"/>
      <c r="H2" s="150"/>
      <c r="I2" s="150"/>
    </row>
    <row r="3" spans="1:9" ht="29.25" customHeight="1" x14ac:dyDescent="0.25">
      <c r="A3" s="151" t="s">
        <v>158</v>
      </c>
      <c r="B3" s="151"/>
      <c r="C3" s="151"/>
      <c r="D3" s="151"/>
      <c r="E3" s="151"/>
      <c r="F3" s="151"/>
      <c r="G3" s="151"/>
      <c r="H3" s="151"/>
      <c r="I3" s="151"/>
    </row>
    <row r="4" spans="1:9" ht="18" customHeight="1" x14ac:dyDescent="0.25">
      <c r="A4" s="152" t="s">
        <v>147</v>
      </c>
      <c r="B4" s="153" t="s">
        <v>148</v>
      </c>
      <c r="C4" s="153"/>
      <c r="D4" s="153" t="s">
        <v>149</v>
      </c>
      <c r="E4" s="153"/>
      <c r="F4" s="153" t="s">
        <v>1</v>
      </c>
      <c r="G4" s="153"/>
      <c r="H4" s="153"/>
      <c r="I4" s="153"/>
    </row>
    <row r="5" spans="1:9" ht="18" customHeight="1" x14ac:dyDescent="0.25">
      <c r="A5" s="152"/>
      <c r="B5" s="153"/>
      <c r="C5" s="153"/>
      <c r="D5" s="153"/>
      <c r="E5" s="153"/>
      <c r="F5" s="153"/>
      <c r="G5" s="153"/>
      <c r="H5" s="153"/>
      <c r="I5" s="153"/>
    </row>
    <row r="6" spans="1:9" ht="18" customHeight="1" x14ac:dyDescent="0.25">
      <c r="A6" s="152"/>
      <c r="B6" s="153"/>
      <c r="C6" s="153"/>
      <c r="D6" s="153" t="s">
        <v>150</v>
      </c>
      <c r="E6" s="153"/>
      <c r="F6" s="152" t="s">
        <v>151</v>
      </c>
      <c r="G6" s="152"/>
      <c r="H6" s="152" t="s">
        <v>152</v>
      </c>
      <c r="I6" s="152"/>
    </row>
    <row r="7" spans="1:9" ht="18" customHeight="1" x14ac:dyDescent="0.25">
      <c r="A7" s="152"/>
      <c r="B7" s="106" t="s">
        <v>5</v>
      </c>
      <c r="C7" s="106" t="s">
        <v>6</v>
      </c>
      <c r="D7" s="106" t="s">
        <v>5</v>
      </c>
      <c r="E7" s="106" t="s">
        <v>6</v>
      </c>
      <c r="F7" s="107" t="s">
        <v>5</v>
      </c>
      <c r="G7" s="107" t="s">
        <v>6</v>
      </c>
      <c r="H7" s="107" t="s">
        <v>5</v>
      </c>
      <c r="I7" s="107" t="s">
        <v>6</v>
      </c>
    </row>
    <row r="8" spans="1:9" ht="18" customHeight="1" x14ac:dyDescent="0.25">
      <c r="A8" s="108" t="s">
        <v>8</v>
      </c>
      <c r="B8" s="109">
        <f>SUM(B9:B13)</f>
        <v>18</v>
      </c>
      <c r="C8" s="110">
        <f t="shared" ref="C8:I8" si="0">SUM(C9:C13)</f>
        <v>100.00000000000001</v>
      </c>
      <c r="D8" s="111">
        <f t="shared" si="0"/>
        <v>11081</v>
      </c>
      <c r="E8" s="111">
        <f t="shared" si="0"/>
        <v>100</v>
      </c>
      <c r="F8" s="111">
        <f t="shared" si="0"/>
        <v>8855</v>
      </c>
      <c r="G8" s="112">
        <f t="shared" si="0"/>
        <v>79.911560328490197</v>
      </c>
      <c r="H8" s="111">
        <f>SUM(H9:H13)</f>
        <v>2226</v>
      </c>
      <c r="I8" s="112">
        <f t="shared" si="0"/>
        <v>20.088439671509789</v>
      </c>
    </row>
    <row r="9" spans="1:9" ht="30" customHeight="1" x14ac:dyDescent="0.25">
      <c r="A9" s="103" t="s">
        <v>153</v>
      </c>
      <c r="B9" s="103">
        <v>14</v>
      </c>
      <c r="C9" s="113">
        <f>(B9/$B$8)*100</f>
        <v>77.777777777777786</v>
      </c>
      <c r="D9" s="114">
        <f>SUM(H9+F9)</f>
        <v>6999</v>
      </c>
      <c r="E9" s="115">
        <f>(D9/$D$8)*100</f>
        <v>63.162169479288877</v>
      </c>
      <c r="F9" s="116">
        <v>5539</v>
      </c>
      <c r="G9" s="115">
        <f>(F9/$D$8)*100</f>
        <v>49.986463315585233</v>
      </c>
      <c r="H9" s="116">
        <v>1460</v>
      </c>
      <c r="I9" s="115">
        <f>(H9/$D$8)*100</f>
        <v>13.175706163703637</v>
      </c>
    </row>
    <row r="10" spans="1:9" ht="27" customHeight="1" x14ac:dyDescent="0.25">
      <c r="A10" s="103" t="s">
        <v>154</v>
      </c>
      <c r="B10" s="103">
        <v>0</v>
      </c>
      <c r="C10" s="113">
        <f>(B10/$B$8)*100</f>
        <v>0</v>
      </c>
      <c r="D10" s="114">
        <f>SUM(H10+F10)</f>
        <v>0</v>
      </c>
      <c r="E10" s="115">
        <f>(D10/$D$8)*100</f>
        <v>0</v>
      </c>
      <c r="F10" s="116">
        <v>0</v>
      </c>
      <c r="G10" s="115">
        <f t="shared" ref="G10:G13" si="1">(F10/$D$8)*100</f>
        <v>0</v>
      </c>
      <c r="H10" s="116">
        <v>0</v>
      </c>
      <c r="I10" s="115">
        <f>(H10/$D$8)*100</f>
        <v>0</v>
      </c>
    </row>
    <row r="11" spans="1:9" ht="29.25" customHeight="1" x14ac:dyDescent="0.25">
      <c r="A11" s="103" t="s">
        <v>155</v>
      </c>
      <c r="B11" s="85">
        <v>0</v>
      </c>
      <c r="C11" s="113">
        <f>(B11/$B$8)*100</f>
        <v>0</v>
      </c>
      <c r="D11" s="117">
        <f>SUM(H11+F11)</f>
        <v>0</v>
      </c>
      <c r="E11" s="115">
        <f>(D11/$D$8)*100</f>
        <v>0</v>
      </c>
      <c r="F11" s="89">
        <v>0</v>
      </c>
      <c r="G11" s="115">
        <f t="shared" si="1"/>
        <v>0</v>
      </c>
      <c r="H11" s="89">
        <v>0</v>
      </c>
      <c r="I11" s="115">
        <f>(H11/$D$8)*100</f>
        <v>0</v>
      </c>
    </row>
    <row r="12" spans="1:9" ht="27" customHeight="1" x14ac:dyDescent="0.25">
      <c r="A12" s="103" t="s">
        <v>156</v>
      </c>
      <c r="B12" s="105">
        <v>2</v>
      </c>
      <c r="C12" s="113">
        <f>(B12/$B$8)*100</f>
        <v>11.111111111111111</v>
      </c>
      <c r="D12" s="114">
        <f>SUM(H12+F12)</f>
        <v>4070</v>
      </c>
      <c r="E12" s="115">
        <f>(D12/$D$8)*100</f>
        <v>36.729537045393016</v>
      </c>
      <c r="F12" s="117">
        <v>3304</v>
      </c>
      <c r="G12" s="115">
        <f t="shared" si="1"/>
        <v>29.816803537586861</v>
      </c>
      <c r="H12" s="116">
        <v>766</v>
      </c>
      <c r="I12" s="115">
        <f>(H12/$D$8)*100</f>
        <v>6.9127335078061538</v>
      </c>
    </row>
    <row r="13" spans="1:9" ht="28.5" customHeight="1" x14ac:dyDescent="0.25">
      <c r="A13" s="104" t="s">
        <v>157</v>
      </c>
      <c r="B13" s="118">
        <v>2</v>
      </c>
      <c r="C13" s="113">
        <f>(B13/$B$8)*100</f>
        <v>11.111111111111111</v>
      </c>
      <c r="D13" s="114">
        <f>SUM(H13+F13)</f>
        <v>12</v>
      </c>
      <c r="E13" s="115">
        <f>(D13/$D$8)*100</f>
        <v>0.10829347531811208</v>
      </c>
      <c r="F13" s="117">
        <v>12</v>
      </c>
      <c r="G13" s="115">
        <f t="shared" si="1"/>
        <v>0.10829347531811208</v>
      </c>
      <c r="H13" s="116">
        <v>0</v>
      </c>
      <c r="I13" s="115">
        <f>(H13/$D$8)*100</f>
        <v>0</v>
      </c>
    </row>
    <row r="14" spans="1:9" ht="18" customHeight="1" x14ac:dyDescent="0.25">
      <c r="A14" s="154" t="s">
        <v>243</v>
      </c>
      <c r="B14" s="154"/>
      <c r="C14" s="154"/>
      <c r="D14" s="154"/>
      <c r="E14" s="154"/>
      <c r="F14" s="154"/>
      <c r="G14" s="154"/>
      <c r="H14" s="154"/>
      <c r="I14" s="154"/>
    </row>
    <row r="15" spans="1:9" ht="18" customHeight="1" x14ac:dyDescent="0.25"/>
    <row r="16" spans="1:9" ht="34.5" customHeight="1" x14ac:dyDescent="0.25">
      <c r="A16" s="151" t="s">
        <v>159</v>
      </c>
      <c r="B16" s="151"/>
      <c r="C16" s="151"/>
      <c r="D16" s="151"/>
      <c r="E16" s="151"/>
      <c r="F16" s="151"/>
      <c r="G16" s="151"/>
      <c r="H16" s="151"/>
      <c r="I16" s="151"/>
    </row>
    <row r="17" spans="1:9" ht="18" customHeight="1" x14ac:dyDescent="0.25">
      <c r="A17" s="152" t="s">
        <v>147</v>
      </c>
      <c r="B17" s="155" t="s">
        <v>148</v>
      </c>
      <c r="C17" s="155"/>
      <c r="D17" s="155" t="s">
        <v>149</v>
      </c>
      <c r="E17" s="155"/>
      <c r="F17" s="155" t="s">
        <v>1</v>
      </c>
      <c r="G17" s="155"/>
      <c r="H17" s="155"/>
      <c r="I17" s="155"/>
    </row>
    <row r="18" spans="1:9" ht="18" customHeight="1" x14ac:dyDescent="0.25">
      <c r="A18" s="152"/>
      <c r="B18" s="155"/>
      <c r="C18" s="155"/>
      <c r="D18" s="155"/>
      <c r="E18" s="155"/>
      <c r="F18" s="156" t="s">
        <v>151</v>
      </c>
      <c r="G18" s="156"/>
      <c r="H18" s="156" t="s">
        <v>152</v>
      </c>
      <c r="I18" s="156"/>
    </row>
    <row r="19" spans="1:9" ht="18" customHeight="1" x14ac:dyDescent="0.25">
      <c r="A19" s="152"/>
      <c r="B19" s="104" t="s">
        <v>5</v>
      </c>
      <c r="C19" s="104" t="s">
        <v>6</v>
      </c>
      <c r="D19" s="104" t="s">
        <v>5</v>
      </c>
      <c r="E19" s="104" t="s">
        <v>6</v>
      </c>
      <c r="F19" s="103" t="s">
        <v>5</v>
      </c>
      <c r="G19" s="103" t="s">
        <v>6</v>
      </c>
      <c r="H19" s="103" t="s">
        <v>5</v>
      </c>
      <c r="I19" s="104" t="s">
        <v>6</v>
      </c>
    </row>
    <row r="20" spans="1:9" ht="26.25" customHeight="1" x14ac:dyDescent="0.25">
      <c r="A20" s="24" t="s">
        <v>8</v>
      </c>
      <c r="B20" s="103">
        <f>SUM(B21:B25)</f>
        <v>0</v>
      </c>
      <c r="C20" s="103">
        <f t="shared" ref="C20:I20" si="2">SUM(C21:C25)</f>
        <v>0</v>
      </c>
      <c r="D20" s="116">
        <f>SUM(D21:D25)</f>
        <v>0</v>
      </c>
      <c r="E20" s="119">
        <v>0</v>
      </c>
      <c r="F20" s="103">
        <f t="shared" si="2"/>
        <v>0</v>
      </c>
      <c r="G20" s="120">
        <f t="shared" si="2"/>
        <v>0</v>
      </c>
      <c r="H20" s="103">
        <f t="shared" si="2"/>
        <v>0</v>
      </c>
      <c r="I20" s="120">
        <f t="shared" si="2"/>
        <v>0</v>
      </c>
    </row>
    <row r="21" spans="1:9" ht="29.25" customHeight="1" x14ac:dyDescent="0.25">
      <c r="A21" s="24" t="s">
        <v>153</v>
      </c>
      <c r="B21" s="105">
        <v>0</v>
      </c>
      <c r="C21" s="121">
        <v>0</v>
      </c>
      <c r="D21" s="117">
        <f>SUM(H21+F21)</f>
        <v>0</v>
      </c>
      <c r="E21" s="122">
        <v>0</v>
      </c>
      <c r="F21" s="122">
        <v>0</v>
      </c>
      <c r="G21" s="122">
        <v>0</v>
      </c>
      <c r="H21" s="117">
        <v>0</v>
      </c>
      <c r="I21" s="121">
        <v>0</v>
      </c>
    </row>
    <row r="22" spans="1:9" ht="25.5" customHeight="1" x14ac:dyDescent="0.25">
      <c r="A22" s="24" t="s">
        <v>154</v>
      </c>
      <c r="B22" s="105">
        <v>0</v>
      </c>
      <c r="C22" s="121">
        <v>0</v>
      </c>
      <c r="D22" s="117">
        <v>0</v>
      </c>
      <c r="E22" s="122">
        <v>0</v>
      </c>
      <c r="F22" s="117">
        <v>0</v>
      </c>
      <c r="G22" s="122">
        <v>0</v>
      </c>
      <c r="H22" s="105">
        <v>0</v>
      </c>
      <c r="I22" s="121">
        <v>0</v>
      </c>
    </row>
    <row r="23" spans="1:9" ht="29.25" customHeight="1" x14ac:dyDescent="0.25">
      <c r="A23" s="24" t="s">
        <v>156</v>
      </c>
      <c r="B23" s="105">
        <v>0</v>
      </c>
      <c r="C23" s="121">
        <v>0</v>
      </c>
      <c r="D23" s="117">
        <f>SUM(H23+F23)</f>
        <v>0</v>
      </c>
      <c r="E23" s="122">
        <v>0</v>
      </c>
      <c r="F23" s="117">
        <v>0</v>
      </c>
      <c r="G23" s="122">
        <v>0</v>
      </c>
      <c r="H23" s="117">
        <v>0</v>
      </c>
      <c r="I23" s="121">
        <v>0</v>
      </c>
    </row>
    <row r="24" spans="1:9" ht="31.5" customHeight="1" x14ac:dyDescent="0.25">
      <c r="A24" s="23" t="s">
        <v>157</v>
      </c>
      <c r="B24" s="118">
        <v>0</v>
      </c>
      <c r="C24" s="121">
        <v>0</v>
      </c>
      <c r="D24" s="117">
        <f>SUM(H24+F24)</f>
        <v>0</v>
      </c>
      <c r="E24" s="122">
        <v>0</v>
      </c>
      <c r="F24" s="118">
        <v>0</v>
      </c>
      <c r="G24" s="122">
        <v>0</v>
      </c>
      <c r="H24" s="118">
        <v>0</v>
      </c>
      <c r="I24" s="121">
        <v>0</v>
      </c>
    </row>
    <row r="25" spans="1:9" ht="29.25" customHeight="1" x14ac:dyDescent="0.25">
      <c r="A25" s="24" t="s">
        <v>155</v>
      </c>
      <c r="B25" s="85">
        <v>0</v>
      </c>
      <c r="C25" s="121">
        <v>0</v>
      </c>
      <c r="D25" s="117">
        <f>SUM(H25+F25)</f>
        <v>0</v>
      </c>
      <c r="E25" s="85">
        <v>0</v>
      </c>
      <c r="F25" s="85">
        <v>0</v>
      </c>
      <c r="G25" s="122">
        <v>0</v>
      </c>
      <c r="H25" s="85">
        <v>0</v>
      </c>
      <c r="I25" s="121">
        <v>0</v>
      </c>
    </row>
    <row r="26" spans="1:9" ht="18" customHeight="1" x14ac:dyDescent="0.25">
      <c r="A26" s="154" t="s">
        <v>244</v>
      </c>
      <c r="B26" s="154"/>
      <c r="C26" s="154"/>
      <c r="D26" s="154"/>
      <c r="E26" s="154"/>
      <c r="F26" s="154"/>
      <c r="G26" s="154"/>
      <c r="H26" s="154"/>
      <c r="I26" s="154"/>
    </row>
    <row r="28" spans="1:9" ht="18" customHeight="1" x14ac:dyDescent="0.25"/>
    <row r="29" spans="1:9" ht="18" customHeight="1" x14ac:dyDescent="0.25"/>
    <row r="30" spans="1:9" ht="18" customHeight="1" x14ac:dyDescent="0.25"/>
    <row r="31" spans="1:9" ht="18" customHeight="1" x14ac:dyDescent="0.25"/>
    <row r="32" spans="1:9" ht="18" customHeight="1" x14ac:dyDescent="0.25"/>
    <row r="33" spans="6:6" ht="18" customHeight="1" x14ac:dyDescent="0.25"/>
    <row r="34" spans="6:6" ht="18" customHeight="1" x14ac:dyDescent="0.25">
      <c r="F34" s="111"/>
    </row>
  </sheetData>
  <mergeCells count="18">
    <mergeCell ref="A26:I26"/>
    <mergeCell ref="A14:I14"/>
    <mergeCell ref="A16:I16"/>
    <mergeCell ref="A17:A19"/>
    <mergeCell ref="B17:C18"/>
    <mergeCell ref="D17:E18"/>
    <mergeCell ref="F17:I17"/>
    <mergeCell ref="F18:G18"/>
    <mergeCell ref="H18:I18"/>
    <mergeCell ref="A2:I2"/>
    <mergeCell ref="A3:I3"/>
    <mergeCell ref="A4:A7"/>
    <mergeCell ref="B4:C6"/>
    <mergeCell ref="D4:E5"/>
    <mergeCell ref="F4:I5"/>
    <mergeCell ref="D6:E6"/>
    <mergeCell ref="F6:G6"/>
    <mergeCell ref="H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Y29"/>
  <sheetViews>
    <sheetView workbookViewId="0">
      <selection activeCell="H11" sqref="H11"/>
    </sheetView>
  </sheetViews>
  <sheetFormatPr baseColWidth="10" defaultRowHeight="15" x14ac:dyDescent="0.25"/>
  <cols>
    <col min="1" max="1" width="58.42578125" style="85" customWidth="1"/>
    <col min="2" max="2" width="18.28515625" style="85" customWidth="1"/>
    <col min="3" max="3" width="15.5703125" style="85" customWidth="1"/>
    <col min="4" max="4" width="16.140625" style="85" customWidth="1"/>
    <col min="5" max="5" width="14.28515625" style="85" customWidth="1"/>
    <col min="6" max="6" width="18.42578125" style="85" customWidth="1"/>
    <col min="7" max="7" width="14.42578125" style="85" customWidth="1"/>
    <col min="8" max="16384" width="11.42578125" style="85"/>
  </cols>
  <sheetData>
    <row r="2" spans="1:25" ht="30.75" customHeight="1" x14ac:dyDescent="0.25">
      <c r="A2" s="151" t="s">
        <v>158</v>
      </c>
      <c r="B2" s="151"/>
      <c r="C2" s="151"/>
      <c r="D2" s="151"/>
      <c r="E2" s="151"/>
      <c r="F2" s="151"/>
      <c r="G2" s="151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pans="1:25" ht="15.75" x14ac:dyDescent="0.25">
      <c r="A3" s="157" t="s">
        <v>160</v>
      </c>
      <c r="B3" s="81"/>
      <c r="C3" s="158"/>
      <c r="D3" s="158"/>
      <c r="E3" s="158"/>
      <c r="F3" s="158"/>
      <c r="G3" s="158"/>
    </row>
    <row r="4" spans="1:25" x14ac:dyDescent="0.25">
      <c r="A4" s="157"/>
      <c r="B4" s="93" t="s">
        <v>161</v>
      </c>
      <c r="C4" s="81" t="s">
        <v>153</v>
      </c>
      <c r="D4" s="93" t="s">
        <v>233</v>
      </c>
      <c r="E4" s="93" t="s">
        <v>156</v>
      </c>
      <c r="F4" s="93" t="s">
        <v>162</v>
      </c>
      <c r="G4" s="81" t="s">
        <v>157</v>
      </c>
    </row>
    <row r="5" spans="1:25" x14ac:dyDescent="0.25">
      <c r="A5" s="157"/>
      <c r="B5" s="81" t="s">
        <v>5</v>
      </c>
      <c r="C5" s="81" t="s">
        <v>5</v>
      </c>
      <c r="D5" s="81" t="s">
        <v>5</v>
      </c>
      <c r="E5" s="81" t="s">
        <v>5</v>
      </c>
      <c r="F5" s="81" t="s">
        <v>5</v>
      </c>
      <c r="G5" s="81" t="s">
        <v>5</v>
      </c>
    </row>
    <row r="6" spans="1:25" ht="18.75" customHeight="1" x14ac:dyDescent="0.25">
      <c r="A6" s="81" t="s">
        <v>8</v>
      </c>
      <c r="B6" s="81">
        <f t="shared" ref="B6:G6" si="0">SUM(B7:B28)</f>
        <v>18</v>
      </c>
      <c r="C6" s="85">
        <f t="shared" si="0"/>
        <v>14</v>
      </c>
      <c r="D6" s="81">
        <f t="shared" si="0"/>
        <v>0</v>
      </c>
      <c r="E6" s="81">
        <f>SUM(E7:E28)</f>
        <v>2</v>
      </c>
      <c r="F6" s="81">
        <f t="shared" si="0"/>
        <v>0</v>
      </c>
      <c r="G6" s="81">
        <f t="shared" si="0"/>
        <v>2</v>
      </c>
    </row>
    <row r="7" spans="1:25" ht="24.75" customHeight="1" x14ac:dyDescent="0.25">
      <c r="A7" s="93" t="s">
        <v>63</v>
      </c>
      <c r="B7" s="85">
        <f t="shared" ref="B7:B28" si="1">SUM(G7+F7+E7+D7+C7)</f>
        <v>0</v>
      </c>
      <c r="C7" s="85">
        <v>0</v>
      </c>
      <c r="D7" s="85">
        <v>0</v>
      </c>
      <c r="E7" s="85">
        <v>0</v>
      </c>
      <c r="F7" s="85">
        <v>0</v>
      </c>
      <c r="G7" s="85">
        <v>0</v>
      </c>
    </row>
    <row r="8" spans="1:25" ht="24" customHeight="1" x14ac:dyDescent="0.25">
      <c r="A8" s="81" t="s">
        <v>64</v>
      </c>
      <c r="B8" s="85">
        <f t="shared" si="1"/>
        <v>6</v>
      </c>
      <c r="C8" s="85">
        <v>4</v>
      </c>
      <c r="D8" s="85">
        <v>0</v>
      </c>
      <c r="E8" s="85">
        <v>2</v>
      </c>
      <c r="F8" s="85">
        <v>0</v>
      </c>
      <c r="G8" s="85">
        <v>0</v>
      </c>
    </row>
    <row r="9" spans="1:25" ht="24" customHeight="1" x14ac:dyDescent="0.25">
      <c r="A9" s="81" t="s">
        <v>65</v>
      </c>
      <c r="B9" s="85">
        <f t="shared" si="1"/>
        <v>1</v>
      </c>
      <c r="C9" s="85">
        <v>1</v>
      </c>
      <c r="D9" s="85">
        <v>0</v>
      </c>
      <c r="E9" s="85">
        <v>0</v>
      </c>
      <c r="F9" s="85">
        <v>0</v>
      </c>
      <c r="G9" s="85">
        <v>0</v>
      </c>
    </row>
    <row r="10" spans="1:25" ht="26.25" customHeight="1" x14ac:dyDescent="0.25">
      <c r="A10" s="93" t="s">
        <v>66</v>
      </c>
      <c r="B10" s="85">
        <f t="shared" si="1"/>
        <v>0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</row>
    <row r="11" spans="1:25" ht="36" customHeight="1" x14ac:dyDescent="0.25">
      <c r="A11" s="93" t="s">
        <v>67</v>
      </c>
      <c r="B11" s="85">
        <f t="shared" si="1"/>
        <v>1</v>
      </c>
      <c r="C11" s="85">
        <v>1</v>
      </c>
      <c r="D11" s="85">
        <v>0</v>
      </c>
      <c r="E11" s="85">
        <v>0</v>
      </c>
      <c r="F11" s="85">
        <v>0</v>
      </c>
      <c r="G11" s="85">
        <v>0</v>
      </c>
    </row>
    <row r="12" spans="1:25" ht="25.5" customHeight="1" x14ac:dyDescent="0.25">
      <c r="A12" s="81" t="s">
        <v>68</v>
      </c>
      <c r="B12" s="85">
        <f t="shared" si="1"/>
        <v>0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</row>
    <row r="13" spans="1:25" ht="36" customHeight="1" x14ac:dyDescent="0.25">
      <c r="A13" s="93" t="s">
        <v>69</v>
      </c>
      <c r="B13" s="85">
        <f t="shared" si="1"/>
        <v>0</v>
      </c>
      <c r="C13" s="85">
        <v>0</v>
      </c>
      <c r="D13" s="85">
        <v>0</v>
      </c>
      <c r="E13" s="85">
        <v>0</v>
      </c>
      <c r="F13" s="85">
        <v>0</v>
      </c>
      <c r="G13" s="85">
        <v>0</v>
      </c>
    </row>
    <row r="14" spans="1:25" ht="29.25" customHeight="1" x14ac:dyDescent="0.25">
      <c r="A14" s="81" t="s">
        <v>70</v>
      </c>
      <c r="B14" s="85">
        <f t="shared" si="1"/>
        <v>7</v>
      </c>
      <c r="C14" s="85">
        <v>5</v>
      </c>
      <c r="D14" s="85">
        <v>0</v>
      </c>
      <c r="E14" s="85">
        <v>0</v>
      </c>
      <c r="F14" s="85">
        <v>0</v>
      </c>
      <c r="G14" s="85">
        <v>2</v>
      </c>
    </row>
    <row r="15" spans="1:25" ht="27" customHeight="1" x14ac:dyDescent="0.25">
      <c r="A15" s="93" t="s">
        <v>71</v>
      </c>
      <c r="B15" s="85">
        <f t="shared" si="1"/>
        <v>3</v>
      </c>
      <c r="C15" s="85">
        <v>3</v>
      </c>
      <c r="D15" s="85">
        <v>0</v>
      </c>
      <c r="E15" s="85">
        <v>0</v>
      </c>
      <c r="F15" s="85">
        <v>0</v>
      </c>
      <c r="G15" s="85">
        <v>0</v>
      </c>
    </row>
    <row r="16" spans="1:25" ht="25.5" customHeight="1" x14ac:dyDescent="0.25">
      <c r="A16" s="81" t="s">
        <v>72</v>
      </c>
      <c r="B16" s="85">
        <f t="shared" si="1"/>
        <v>0</v>
      </c>
      <c r="C16" s="85">
        <v>0</v>
      </c>
      <c r="D16" s="85">
        <v>0</v>
      </c>
      <c r="E16" s="85">
        <v>0</v>
      </c>
      <c r="F16" s="85">
        <v>0</v>
      </c>
      <c r="G16" s="85">
        <v>0</v>
      </c>
    </row>
    <row r="17" spans="1:7" ht="29.25" customHeight="1" x14ac:dyDescent="0.25">
      <c r="A17" s="93" t="s">
        <v>73</v>
      </c>
      <c r="B17" s="85">
        <f t="shared" si="1"/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7" ht="28.5" customHeight="1" x14ac:dyDescent="0.25">
      <c r="A18" s="81" t="s">
        <v>74</v>
      </c>
      <c r="B18" s="85">
        <f t="shared" si="1"/>
        <v>0</v>
      </c>
      <c r="C18" s="85">
        <v>0</v>
      </c>
      <c r="D18" s="85">
        <v>0</v>
      </c>
      <c r="E18" s="85">
        <v>0</v>
      </c>
      <c r="F18" s="85">
        <v>0</v>
      </c>
      <c r="G18" s="85">
        <v>0</v>
      </c>
    </row>
    <row r="19" spans="1:7" ht="27.75" customHeight="1" x14ac:dyDescent="0.25">
      <c r="A19" s="81" t="s">
        <v>75</v>
      </c>
      <c r="B19" s="85">
        <f t="shared" si="1"/>
        <v>0</v>
      </c>
      <c r="C19" s="85">
        <v>0</v>
      </c>
      <c r="D19" s="85">
        <v>0</v>
      </c>
      <c r="E19" s="85">
        <v>0</v>
      </c>
      <c r="F19" s="85">
        <v>0</v>
      </c>
      <c r="G19" s="85">
        <v>0</v>
      </c>
    </row>
    <row r="20" spans="1:7" ht="27" customHeight="1" x14ac:dyDescent="0.25">
      <c r="A20" s="93" t="s">
        <v>76</v>
      </c>
      <c r="B20" s="85">
        <f t="shared" si="1"/>
        <v>0</v>
      </c>
      <c r="C20" s="85">
        <v>0</v>
      </c>
      <c r="D20" s="85">
        <v>0</v>
      </c>
      <c r="E20" s="85">
        <v>0</v>
      </c>
      <c r="F20" s="85">
        <v>0</v>
      </c>
      <c r="G20" s="85">
        <v>0</v>
      </c>
    </row>
    <row r="21" spans="1:7" ht="34.5" customHeight="1" x14ac:dyDescent="0.25">
      <c r="A21" s="93" t="s">
        <v>77</v>
      </c>
      <c r="B21" s="85">
        <f t="shared" si="1"/>
        <v>0</v>
      </c>
      <c r="C21" s="85">
        <v>0</v>
      </c>
      <c r="D21" s="85">
        <v>0</v>
      </c>
      <c r="E21" s="85">
        <v>0</v>
      </c>
      <c r="F21" s="85">
        <v>0</v>
      </c>
      <c r="G21" s="85">
        <v>0</v>
      </c>
    </row>
    <row r="22" spans="1:7" ht="26.25" customHeight="1" x14ac:dyDescent="0.25">
      <c r="A22" s="81" t="s">
        <v>78</v>
      </c>
      <c r="B22" s="85">
        <f t="shared" si="1"/>
        <v>0</v>
      </c>
      <c r="C22" s="85">
        <v>0</v>
      </c>
      <c r="D22" s="85">
        <v>0</v>
      </c>
      <c r="E22" s="85">
        <v>0</v>
      </c>
      <c r="F22" s="85">
        <v>0</v>
      </c>
      <c r="G22" s="85">
        <v>0</v>
      </c>
    </row>
    <row r="23" spans="1:7" ht="39.75" customHeight="1" x14ac:dyDescent="0.25">
      <c r="A23" s="93" t="s">
        <v>79</v>
      </c>
      <c r="B23" s="85">
        <f t="shared" si="1"/>
        <v>0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</row>
    <row r="24" spans="1:7" ht="26.25" customHeight="1" x14ac:dyDescent="0.25">
      <c r="A24" s="93" t="s">
        <v>80</v>
      </c>
      <c r="B24" s="85">
        <f t="shared" si="1"/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</row>
    <row r="25" spans="1:7" ht="29.25" customHeight="1" x14ac:dyDescent="0.25">
      <c r="A25" s="93" t="s">
        <v>81</v>
      </c>
      <c r="B25" s="85">
        <f t="shared" si="1"/>
        <v>0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7" ht="34.5" customHeight="1" x14ac:dyDescent="0.25">
      <c r="A26" s="93" t="s">
        <v>82</v>
      </c>
      <c r="B26" s="85">
        <f t="shared" si="1"/>
        <v>0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</row>
    <row r="27" spans="1:7" ht="30" customHeight="1" x14ac:dyDescent="0.25">
      <c r="A27" s="81" t="s">
        <v>83</v>
      </c>
      <c r="B27" s="85">
        <f t="shared" si="1"/>
        <v>0</v>
      </c>
      <c r="C27" s="85">
        <v>0</v>
      </c>
      <c r="D27" s="85">
        <v>0</v>
      </c>
      <c r="E27" s="85">
        <v>0</v>
      </c>
      <c r="F27" s="85">
        <v>0</v>
      </c>
      <c r="G27" s="85">
        <v>0</v>
      </c>
    </row>
    <row r="28" spans="1:7" ht="27.75" customHeight="1" x14ac:dyDescent="0.25">
      <c r="A28" s="93" t="s">
        <v>84</v>
      </c>
      <c r="B28" s="85">
        <f t="shared" si="1"/>
        <v>0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</row>
    <row r="29" spans="1:7" x14ac:dyDescent="0.25">
      <c r="A29" s="154" t="s">
        <v>243</v>
      </c>
      <c r="B29" s="154"/>
      <c r="C29" s="154"/>
      <c r="D29" s="154"/>
      <c r="E29" s="154"/>
      <c r="F29" s="154"/>
      <c r="G29" s="154"/>
    </row>
  </sheetData>
  <mergeCells count="4">
    <mergeCell ref="A2:G2"/>
    <mergeCell ref="A3:A5"/>
    <mergeCell ref="C3:G3"/>
    <mergeCell ref="A29:G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A22C1-6502-441A-8C41-A4A08ED23DFD}">
  <dimension ref="A1:F38"/>
  <sheetViews>
    <sheetView workbookViewId="0">
      <selection activeCell="G34" sqref="G34"/>
    </sheetView>
  </sheetViews>
  <sheetFormatPr baseColWidth="10" defaultRowHeight="15" x14ac:dyDescent="0.25"/>
  <cols>
    <col min="6" max="6" width="32.7109375" customWidth="1"/>
  </cols>
  <sheetData>
    <row r="1" spans="1:6" ht="15.75" x14ac:dyDescent="0.25">
      <c r="A1" s="171" t="s">
        <v>245</v>
      </c>
      <c r="B1" s="171"/>
      <c r="C1" s="171"/>
      <c r="D1" s="171"/>
      <c r="E1" s="171"/>
      <c r="F1" s="171"/>
    </row>
    <row r="2" spans="1:6" x14ac:dyDescent="0.25">
      <c r="A2" s="168" t="s">
        <v>246</v>
      </c>
      <c r="B2" s="168"/>
      <c r="C2" s="168"/>
      <c r="D2" s="168"/>
      <c r="E2" s="168"/>
      <c r="F2" s="168"/>
    </row>
    <row r="3" spans="1:6" x14ac:dyDescent="0.25">
      <c r="A3" s="168" t="s">
        <v>247</v>
      </c>
      <c r="B3" s="168"/>
      <c r="C3" s="168"/>
      <c r="D3" s="168"/>
      <c r="E3" s="168"/>
      <c r="F3" s="172">
        <v>3421</v>
      </c>
    </row>
    <row r="4" spans="1:6" x14ac:dyDescent="0.25">
      <c r="A4" s="168" t="s">
        <v>248</v>
      </c>
      <c r="B4" s="168"/>
      <c r="C4" s="168"/>
      <c r="D4" s="168"/>
      <c r="E4" s="168"/>
      <c r="F4" s="173">
        <v>89</v>
      </c>
    </row>
    <row r="5" spans="1:6" x14ac:dyDescent="0.25">
      <c r="A5" s="168" t="s">
        <v>249</v>
      </c>
      <c r="B5" s="168"/>
      <c r="C5" s="168"/>
      <c r="D5" s="168"/>
      <c r="E5" s="168"/>
      <c r="F5" s="173">
        <v>446</v>
      </c>
    </row>
    <row r="6" spans="1:6" x14ac:dyDescent="0.25">
      <c r="A6" s="168" t="s">
        <v>250</v>
      </c>
      <c r="B6" s="168"/>
      <c r="C6" s="168"/>
      <c r="D6" s="168"/>
      <c r="E6" s="168"/>
      <c r="F6" s="173">
        <v>1828</v>
      </c>
    </row>
    <row r="7" spans="1:6" x14ac:dyDescent="0.25">
      <c r="A7" s="168" t="s">
        <v>251</v>
      </c>
      <c r="B7" s="168"/>
      <c r="C7" s="168"/>
      <c r="D7" s="168"/>
      <c r="E7" s="168"/>
      <c r="F7" s="168"/>
    </row>
    <row r="8" spans="1:6" x14ac:dyDescent="0.25">
      <c r="A8" s="168" t="s">
        <v>252</v>
      </c>
      <c r="B8" s="168"/>
      <c r="C8" s="168"/>
      <c r="D8" s="168"/>
      <c r="E8" s="168"/>
      <c r="F8" s="172">
        <v>5298</v>
      </c>
    </row>
    <row r="9" spans="1:6" x14ac:dyDescent="0.25">
      <c r="A9" s="168" t="s">
        <v>253</v>
      </c>
      <c r="B9" s="168"/>
      <c r="C9" s="168"/>
      <c r="D9" s="168"/>
      <c r="E9" s="168"/>
      <c r="F9" s="173">
        <v>382</v>
      </c>
    </row>
    <row r="10" spans="1:6" x14ac:dyDescent="0.25">
      <c r="A10" s="168" t="s">
        <v>254</v>
      </c>
      <c r="B10" s="168"/>
      <c r="C10" s="168"/>
      <c r="D10" s="168"/>
      <c r="E10" s="168"/>
      <c r="F10" s="172">
        <v>12251</v>
      </c>
    </row>
    <row r="11" spans="1:6" x14ac:dyDescent="0.25">
      <c r="A11" s="168" t="s">
        <v>255</v>
      </c>
      <c r="B11" s="168"/>
      <c r="C11" s="168"/>
      <c r="D11" s="168"/>
      <c r="E11" s="168"/>
      <c r="F11" s="172">
        <v>8967</v>
      </c>
    </row>
    <row r="12" spans="1:6" x14ac:dyDescent="0.25">
      <c r="A12" s="168" t="s">
        <v>256</v>
      </c>
      <c r="B12" s="168"/>
      <c r="C12" s="168"/>
      <c r="D12" s="168"/>
      <c r="E12" s="168"/>
      <c r="F12" s="173">
        <v>1150</v>
      </c>
    </row>
    <row r="13" spans="1:6" x14ac:dyDescent="0.25">
      <c r="A13" s="169" t="s">
        <v>257</v>
      </c>
      <c r="B13" s="169"/>
      <c r="C13" s="169"/>
      <c r="D13" s="169"/>
      <c r="E13" s="169"/>
      <c r="F13" s="172">
        <v>2195</v>
      </c>
    </row>
    <row r="14" spans="1:6" x14ac:dyDescent="0.25">
      <c r="A14" s="168" t="s">
        <v>258</v>
      </c>
      <c r="B14" s="168"/>
      <c r="C14" s="168"/>
      <c r="D14" s="168"/>
      <c r="E14" s="168"/>
      <c r="F14" s="174">
        <v>0.128</v>
      </c>
    </row>
    <row r="15" spans="1:6" x14ac:dyDescent="0.25">
      <c r="A15" s="168" t="s">
        <v>259</v>
      </c>
      <c r="B15" s="168"/>
      <c r="C15" s="168"/>
      <c r="D15" s="168"/>
      <c r="E15" s="168"/>
      <c r="F15" s="174">
        <v>9.4E-2</v>
      </c>
    </row>
    <row r="16" spans="1:6" x14ac:dyDescent="0.25">
      <c r="A16" s="168" t="s">
        <v>260</v>
      </c>
      <c r="B16" s="168"/>
      <c r="C16" s="168"/>
      <c r="D16" s="168"/>
      <c r="E16" s="168"/>
      <c r="F16" s="168"/>
    </row>
    <row r="17" spans="1:6" x14ac:dyDescent="0.25">
      <c r="A17" s="168" t="s">
        <v>261</v>
      </c>
      <c r="B17" s="168"/>
      <c r="C17" s="168"/>
      <c r="D17" s="168"/>
      <c r="E17" s="168"/>
      <c r="F17" s="173">
        <v>227</v>
      </c>
    </row>
    <row r="18" spans="1:6" x14ac:dyDescent="0.25">
      <c r="A18" s="169" t="s">
        <v>262</v>
      </c>
      <c r="B18" s="169"/>
      <c r="C18" s="169"/>
      <c r="D18" s="169"/>
      <c r="E18" s="169"/>
      <c r="F18" s="172">
        <v>7949</v>
      </c>
    </row>
    <row r="19" spans="1:6" x14ac:dyDescent="0.25">
      <c r="A19" s="168" t="s">
        <v>263</v>
      </c>
      <c r="B19" s="168"/>
      <c r="C19" s="168"/>
      <c r="D19" s="168"/>
      <c r="E19" s="168"/>
      <c r="F19" s="168"/>
    </row>
    <row r="20" spans="1:6" x14ac:dyDescent="0.25">
      <c r="A20" s="168" t="s">
        <v>264</v>
      </c>
      <c r="B20" s="168"/>
      <c r="C20" s="168"/>
      <c r="D20" s="168"/>
      <c r="E20" s="168"/>
      <c r="F20" s="173">
        <v>17</v>
      </c>
    </row>
    <row r="21" spans="1:6" x14ac:dyDescent="0.25">
      <c r="A21" s="168" t="s">
        <v>265</v>
      </c>
      <c r="B21" s="168"/>
      <c r="C21" s="168"/>
      <c r="D21" s="168"/>
      <c r="E21" s="168"/>
      <c r="F21" s="172">
        <v>1440</v>
      </c>
    </row>
    <row r="22" spans="1:6" x14ac:dyDescent="0.25">
      <c r="A22" s="168" t="s">
        <v>266</v>
      </c>
      <c r="B22" s="168"/>
      <c r="C22" s="168"/>
      <c r="D22" s="168"/>
      <c r="E22" s="168"/>
      <c r="F22" s="172">
        <v>1402</v>
      </c>
    </row>
    <row r="23" spans="1:6" x14ac:dyDescent="0.25">
      <c r="A23" s="168" t="s">
        <v>267</v>
      </c>
      <c r="B23" s="168"/>
      <c r="C23" s="168"/>
      <c r="D23" s="168"/>
      <c r="E23" s="168"/>
      <c r="F23" s="173">
        <v>1781</v>
      </c>
    </row>
    <row r="24" spans="1:6" x14ac:dyDescent="0.25">
      <c r="A24" s="168" t="s">
        <v>268</v>
      </c>
      <c r="B24" s="168"/>
      <c r="C24" s="168"/>
      <c r="D24" s="168"/>
      <c r="E24" s="168"/>
      <c r="F24" s="173">
        <v>0</v>
      </c>
    </row>
    <row r="25" spans="1:6" x14ac:dyDescent="0.25">
      <c r="A25" s="168" t="s">
        <v>269</v>
      </c>
      <c r="B25" s="168"/>
      <c r="C25" s="168"/>
      <c r="D25" s="168"/>
      <c r="E25" s="168"/>
      <c r="F25" s="175">
        <v>179</v>
      </c>
    </row>
    <row r="26" spans="1:6" x14ac:dyDescent="0.25">
      <c r="A26" s="168" t="s">
        <v>270</v>
      </c>
      <c r="B26" s="168"/>
      <c r="C26" s="168"/>
      <c r="D26" s="168"/>
      <c r="E26" s="168"/>
      <c r="F26" s="168"/>
    </row>
    <row r="27" spans="1:6" x14ac:dyDescent="0.25">
      <c r="A27" s="168" t="s">
        <v>264</v>
      </c>
      <c r="B27" s="168"/>
      <c r="C27" s="168"/>
      <c r="D27" s="168"/>
      <c r="E27" s="168"/>
      <c r="F27" s="173">
        <v>1</v>
      </c>
    </row>
    <row r="28" spans="1:6" x14ac:dyDescent="0.25">
      <c r="A28" s="168" t="s">
        <v>271</v>
      </c>
      <c r="B28" s="168"/>
      <c r="C28" s="168"/>
      <c r="D28" s="168"/>
      <c r="E28" s="168"/>
      <c r="F28" s="173">
        <v>49</v>
      </c>
    </row>
    <row r="29" spans="1:6" x14ac:dyDescent="0.25">
      <c r="A29" s="168" t="s">
        <v>272</v>
      </c>
      <c r="B29" s="168"/>
      <c r="C29" s="168"/>
      <c r="D29" s="168"/>
      <c r="E29" s="168"/>
      <c r="F29" s="168"/>
    </row>
    <row r="30" spans="1:6" x14ac:dyDescent="0.25">
      <c r="A30" s="168" t="s">
        <v>273</v>
      </c>
      <c r="B30" s="168"/>
      <c r="C30" s="168"/>
      <c r="D30" s="168"/>
      <c r="E30" s="168"/>
      <c r="F30" s="173">
        <v>13</v>
      </c>
    </row>
    <row r="31" spans="1:6" x14ac:dyDescent="0.25">
      <c r="A31" s="168" t="s">
        <v>265</v>
      </c>
      <c r="B31" s="168"/>
      <c r="C31" s="168"/>
      <c r="D31" s="168"/>
      <c r="E31" s="168"/>
      <c r="F31" s="172">
        <v>1764</v>
      </c>
    </row>
    <row r="32" spans="1:6" x14ac:dyDescent="0.25">
      <c r="A32" s="168" t="s">
        <v>266</v>
      </c>
      <c r="B32" s="168"/>
      <c r="C32" s="168"/>
      <c r="D32" s="168"/>
      <c r="E32" s="168"/>
      <c r="F32" s="172">
        <v>2639</v>
      </c>
    </row>
    <row r="33" spans="1:6" x14ac:dyDescent="0.25">
      <c r="A33" s="168" t="s">
        <v>274</v>
      </c>
      <c r="B33" s="168"/>
      <c r="C33" s="168"/>
      <c r="D33" s="168"/>
      <c r="E33" s="168"/>
      <c r="F33" s="172">
        <v>7897</v>
      </c>
    </row>
    <row r="34" spans="1:6" x14ac:dyDescent="0.25">
      <c r="A34" s="168" t="s">
        <v>275</v>
      </c>
      <c r="B34" s="168"/>
      <c r="C34" s="168"/>
      <c r="D34" s="168"/>
      <c r="E34" s="168"/>
      <c r="F34" s="173">
        <v>0</v>
      </c>
    </row>
    <row r="35" spans="1:6" x14ac:dyDescent="0.25">
      <c r="A35" s="168" t="s">
        <v>279</v>
      </c>
      <c r="B35" s="168"/>
      <c r="C35" s="168"/>
      <c r="D35" s="168"/>
      <c r="E35" s="168"/>
      <c r="F35" s="168"/>
    </row>
    <row r="36" spans="1:6" x14ac:dyDescent="0.25">
      <c r="A36" s="168" t="s">
        <v>276</v>
      </c>
      <c r="B36" s="168"/>
      <c r="C36" s="168"/>
      <c r="D36" s="168"/>
      <c r="E36" s="168"/>
      <c r="F36" s="168"/>
    </row>
    <row r="37" spans="1:6" x14ac:dyDescent="0.25">
      <c r="A37" s="168" t="s">
        <v>277</v>
      </c>
      <c r="B37" s="168"/>
      <c r="C37" s="168"/>
      <c r="D37" s="168"/>
      <c r="E37" s="168"/>
      <c r="F37" s="168"/>
    </row>
    <row r="38" spans="1:6" x14ac:dyDescent="0.25">
      <c r="A38" s="170" t="s">
        <v>278</v>
      </c>
      <c r="B38" s="170"/>
      <c r="C38" s="170"/>
      <c r="D38" s="170"/>
      <c r="E38" s="170"/>
      <c r="F38" s="170"/>
    </row>
  </sheetData>
  <mergeCells count="38">
    <mergeCell ref="A38:F38"/>
    <mergeCell ref="A34:E34"/>
    <mergeCell ref="A35:F35"/>
    <mergeCell ref="A29:F29"/>
    <mergeCell ref="A30:E30"/>
    <mergeCell ref="A31:E31"/>
    <mergeCell ref="A32:E32"/>
    <mergeCell ref="A36:F36"/>
    <mergeCell ref="A37:F37"/>
    <mergeCell ref="A19:F19"/>
    <mergeCell ref="A20:E20"/>
    <mergeCell ref="A33:E33"/>
    <mergeCell ref="A22:E22"/>
    <mergeCell ref="A23:E23"/>
    <mergeCell ref="A24:E24"/>
    <mergeCell ref="A25:E25"/>
    <mergeCell ref="A26:F26"/>
    <mergeCell ref="A27:E27"/>
    <mergeCell ref="A28:E28"/>
    <mergeCell ref="A21:E21"/>
    <mergeCell ref="A10:E10"/>
    <mergeCell ref="A11:E11"/>
    <mergeCell ref="A12:E12"/>
    <mergeCell ref="A13:E13"/>
    <mergeCell ref="A14:E14"/>
    <mergeCell ref="A15:E15"/>
    <mergeCell ref="A16:F16"/>
    <mergeCell ref="A17:E17"/>
    <mergeCell ref="A18:E18"/>
    <mergeCell ref="A9:E9"/>
    <mergeCell ref="A1:F1"/>
    <mergeCell ref="A2:F2"/>
    <mergeCell ref="A3:E3"/>
    <mergeCell ref="A4:E4"/>
    <mergeCell ref="A5:E5"/>
    <mergeCell ref="A6:E6"/>
    <mergeCell ref="A7:F7"/>
    <mergeCell ref="A8:E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C21"/>
  <sheetViews>
    <sheetView topLeftCell="A6" workbookViewId="0">
      <selection activeCell="F9" sqref="F9"/>
    </sheetView>
  </sheetViews>
  <sheetFormatPr baseColWidth="10" defaultRowHeight="15" x14ac:dyDescent="0.25"/>
  <cols>
    <col min="1" max="1" width="66.85546875" style="85" customWidth="1"/>
    <col min="2" max="2" width="29.85546875" style="85" customWidth="1"/>
    <col min="3" max="3" width="11.42578125" style="85"/>
  </cols>
  <sheetData>
    <row r="4" spans="1:2" ht="15.75" x14ac:dyDescent="0.25">
      <c r="A4" s="98"/>
    </row>
    <row r="5" spans="1:2" ht="33.75" customHeight="1" x14ac:dyDescent="0.25">
      <c r="A5" s="151" t="s">
        <v>221</v>
      </c>
      <c r="B5" s="151"/>
    </row>
    <row r="6" spans="1:2" ht="33.75" customHeight="1" x14ac:dyDescent="0.25">
      <c r="A6" s="157" t="s">
        <v>207</v>
      </c>
      <c r="B6" s="157" t="s">
        <v>89</v>
      </c>
    </row>
    <row r="7" spans="1:2" x14ac:dyDescent="0.25">
      <c r="A7" s="157"/>
      <c r="B7" s="157"/>
    </row>
    <row r="8" spans="1:2" ht="29.25" customHeight="1" x14ac:dyDescent="0.25">
      <c r="A8" s="81" t="s">
        <v>208</v>
      </c>
      <c r="B8" s="99">
        <v>447</v>
      </c>
    </row>
    <row r="9" spans="1:2" ht="31.5" customHeight="1" x14ac:dyDescent="0.25">
      <c r="A9" s="81" t="s">
        <v>209</v>
      </c>
      <c r="B9" s="99">
        <v>307</v>
      </c>
    </row>
    <row r="10" spans="1:2" ht="33" customHeight="1" x14ac:dyDescent="0.25">
      <c r="A10" s="81" t="s">
        <v>210</v>
      </c>
      <c r="B10" s="100">
        <v>6480</v>
      </c>
    </row>
    <row r="11" spans="1:2" ht="28.5" customHeight="1" x14ac:dyDescent="0.25">
      <c r="A11" s="81" t="s">
        <v>211</v>
      </c>
      <c r="B11" s="100">
        <v>447</v>
      </c>
    </row>
    <row r="12" spans="1:2" ht="34.5" customHeight="1" x14ac:dyDescent="0.25">
      <c r="A12" s="81" t="s">
        <v>212</v>
      </c>
      <c r="B12" s="100">
        <v>222</v>
      </c>
    </row>
    <row r="13" spans="1:2" ht="30.75" customHeight="1" x14ac:dyDescent="0.25">
      <c r="A13" s="81" t="s">
        <v>213</v>
      </c>
      <c r="B13" s="100">
        <v>39</v>
      </c>
    </row>
    <row r="14" spans="1:2" ht="35.25" customHeight="1" x14ac:dyDescent="0.25">
      <c r="A14" s="81" t="s">
        <v>214</v>
      </c>
      <c r="B14" s="100">
        <v>6</v>
      </c>
    </row>
    <row r="15" spans="1:2" ht="36" customHeight="1" x14ac:dyDescent="0.25">
      <c r="A15" s="81" t="s">
        <v>215</v>
      </c>
      <c r="B15" s="100">
        <v>0</v>
      </c>
    </row>
    <row r="16" spans="1:2" ht="42" customHeight="1" x14ac:dyDescent="0.25">
      <c r="A16" s="81" t="s">
        <v>216</v>
      </c>
      <c r="B16" s="100">
        <v>0</v>
      </c>
    </row>
    <row r="17" spans="1:2" ht="33.75" customHeight="1" x14ac:dyDescent="0.25">
      <c r="A17" s="81" t="s">
        <v>217</v>
      </c>
      <c r="B17" s="100">
        <v>652</v>
      </c>
    </row>
    <row r="18" spans="1:2" ht="33" customHeight="1" x14ac:dyDescent="0.25">
      <c r="A18" s="81" t="s">
        <v>218</v>
      </c>
      <c r="B18" s="99">
        <v>69</v>
      </c>
    </row>
    <row r="19" spans="1:2" ht="37.5" customHeight="1" x14ac:dyDescent="0.25">
      <c r="A19" s="81" t="s">
        <v>219</v>
      </c>
      <c r="B19" s="99">
        <v>0</v>
      </c>
    </row>
    <row r="20" spans="1:2" ht="33" customHeight="1" x14ac:dyDescent="0.25">
      <c r="A20" s="81" t="s">
        <v>220</v>
      </c>
      <c r="B20" s="101">
        <v>3448</v>
      </c>
    </row>
    <row r="21" spans="1:2" x14ac:dyDescent="0.25">
      <c r="A21" s="92" t="s">
        <v>242</v>
      </c>
      <c r="B21" s="102"/>
    </row>
  </sheetData>
  <mergeCells count="3">
    <mergeCell ref="A5:B5"/>
    <mergeCell ref="A6:A7"/>
    <mergeCell ref="B6:B7"/>
  </mergeCells>
  <pageMargins left="0.91" right="0.82" top="0.28000000000000003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E47"/>
  <sheetViews>
    <sheetView tabSelected="1" workbookViewId="0">
      <selection activeCell="G3" sqref="G3"/>
    </sheetView>
  </sheetViews>
  <sheetFormatPr baseColWidth="10" defaultRowHeight="15" x14ac:dyDescent="0.25"/>
  <cols>
    <col min="1" max="1" width="15.42578125" customWidth="1"/>
    <col min="2" max="2" width="36.7109375" customWidth="1"/>
    <col min="3" max="3" width="23.7109375" customWidth="1"/>
    <col min="4" max="4" width="21.42578125" style="1" customWidth="1"/>
  </cols>
  <sheetData>
    <row r="3" spans="1:5" ht="33" customHeight="1" x14ac:dyDescent="0.25">
      <c r="A3" s="159" t="s">
        <v>227</v>
      </c>
      <c r="B3" s="159"/>
      <c r="C3" s="159"/>
      <c r="D3" s="159"/>
    </row>
    <row r="4" spans="1:5" ht="15.75" customHeight="1" x14ac:dyDescent="0.25">
      <c r="A4" s="145" t="s">
        <v>175</v>
      </c>
      <c r="B4" s="145" t="s">
        <v>0</v>
      </c>
      <c r="C4" s="145" t="s">
        <v>222</v>
      </c>
      <c r="D4" s="145"/>
    </row>
    <row r="5" spans="1:5" x14ac:dyDescent="0.25">
      <c r="A5" s="145"/>
      <c r="B5" s="145"/>
      <c r="C5" s="82" t="s">
        <v>5</v>
      </c>
      <c r="D5" s="82" t="s">
        <v>6</v>
      </c>
    </row>
    <row r="6" spans="1:5" ht="12.75" customHeight="1" x14ac:dyDescent="0.25">
      <c r="A6" s="160" t="s">
        <v>8</v>
      </c>
      <c r="B6" s="160"/>
      <c r="C6" s="60">
        <f t="shared" ref="C6:D6" si="0">SUM(C7:C46)</f>
        <v>754</v>
      </c>
      <c r="D6" s="61">
        <f t="shared" si="0"/>
        <v>100.00000000000001</v>
      </c>
      <c r="E6" s="20"/>
    </row>
    <row r="7" spans="1:5" ht="16.5" customHeight="1" x14ac:dyDescent="0.25">
      <c r="A7" s="161" t="s">
        <v>9</v>
      </c>
      <c r="B7" s="63" t="s">
        <v>223</v>
      </c>
      <c r="C7" s="58">
        <v>563</v>
      </c>
      <c r="D7" s="61">
        <f>(C7/$C$6)*100</f>
        <v>74.668435013262595</v>
      </c>
    </row>
    <row r="8" spans="1:5" x14ac:dyDescent="0.25">
      <c r="A8" s="161"/>
      <c r="B8" s="90" t="s">
        <v>224</v>
      </c>
      <c r="C8" s="58">
        <v>11</v>
      </c>
      <c r="D8" s="61">
        <f t="shared" ref="D8:D46" si="1">(C8/$C$6)*100</f>
        <v>1.4588859416445623</v>
      </c>
    </row>
    <row r="9" spans="1:5" ht="18" customHeight="1" x14ac:dyDescent="0.25">
      <c r="A9" s="161"/>
      <c r="B9" s="90" t="s">
        <v>12</v>
      </c>
      <c r="C9" s="58">
        <v>27</v>
      </c>
      <c r="D9" s="61">
        <f t="shared" si="1"/>
        <v>3.5809018567639259</v>
      </c>
    </row>
    <row r="10" spans="1:5" x14ac:dyDescent="0.25">
      <c r="A10" s="161" t="s">
        <v>13</v>
      </c>
      <c r="B10" s="90" t="s">
        <v>14</v>
      </c>
      <c r="C10" s="58">
        <v>0</v>
      </c>
      <c r="D10" s="61">
        <f t="shared" si="1"/>
        <v>0</v>
      </c>
    </row>
    <row r="11" spans="1:5" x14ac:dyDescent="0.25">
      <c r="A11" s="161"/>
      <c r="B11" s="90" t="s">
        <v>225</v>
      </c>
      <c r="C11" s="58">
        <v>0</v>
      </c>
      <c r="D11" s="61">
        <f t="shared" si="1"/>
        <v>0</v>
      </c>
    </row>
    <row r="12" spans="1:5" x14ac:dyDescent="0.25">
      <c r="A12" s="161"/>
      <c r="B12" s="90" t="s">
        <v>18</v>
      </c>
      <c r="C12" s="58">
        <v>0</v>
      </c>
      <c r="D12" s="61">
        <f t="shared" si="1"/>
        <v>0</v>
      </c>
    </row>
    <row r="13" spans="1:5" x14ac:dyDescent="0.25">
      <c r="A13" s="161"/>
      <c r="B13" s="90" t="s">
        <v>16</v>
      </c>
      <c r="C13" s="58">
        <v>0</v>
      </c>
      <c r="D13" s="61">
        <f t="shared" si="1"/>
        <v>0</v>
      </c>
    </row>
    <row r="14" spans="1:5" x14ac:dyDescent="0.25">
      <c r="A14" s="161"/>
      <c r="B14" s="90" t="s">
        <v>17</v>
      </c>
      <c r="C14" s="58">
        <v>0</v>
      </c>
      <c r="D14" s="61">
        <f t="shared" si="1"/>
        <v>0</v>
      </c>
    </row>
    <row r="15" spans="1:5" x14ac:dyDescent="0.25">
      <c r="A15" s="161"/>
      <c r="B15" s="90" t="s">
        <v>19</v>
      </c>
      <c r="C15" s="58">
        <v>0</v>
      </c>
      <c r="D15" s="61">
        <f t="shared" si="1"/>
        <v>0</v>
      </c>
    </row>
    <row r="16" spans="1:5" x14ac:dyDescent="0.25">
      <c r="A16" s="161" t="s">
        <v>20</v>
      </c>
      <c r="B16" s="90" t="s">
        <v>21</v>
      </c>
      <c r="C16" s="58">
        <v>0</v>
      </c>
      <c r="D16" s="61">
        <f t="shared" si="1"/>
        <v>0</v>
      </c>
    </row>
    <row r="17" spans="1:4" ht="14.25" customHeight="1" x14ac:dyDescent="0.25">
      <c r="A17" s="161"/>
      <c r="B17" s="90" t="s">
        <v>22</v>
      </c>
      <c r="C17" s="58">
        <v>9</v>
      </c>
      <c r="D17" s="61">
        <f t="shared" si="1"/>
        <v>1.1936339522546418</v>
      </c>
    </row>
    <row r="18" spans="1:4" x14ac:dyDescent="0.25">
      <c r="A18" s="161"/>
      <c r="B18" s="90" t="s">
        <v>23</v>
      </c>
      <c r="C18" s="58">
        <v>0</v>
      </c>
      <c r="D18" s="61">
        <f t="shared" si="1"/>
        <v>0</v>
      </c>
    </row>
    <row r="19" spans="1:4" x14ac:dyDescent="0.25">
      <c r="A19" s="161" t="s">
        <v>24</v>
      </c>
      <c r="B19" s="90" t="s">
        <v>25</v>
      </c>
      <c r="C19" s="58">
        <v>0</v>
      </c>
      <c r="D19" s="61">
        <f t="shared" si="1"/>
        <v>0</v>
      </c>
    </row>
    <row r="20" spans="1:4" ht="15" customHeight="1" x14ac:dyDescent="0.25">
      <c r="A20" s="161"/>
      <c r="B20" s="90" t="s">
        <v>26</v>
      </c>
      <c r="C20" s="58">
        <v>0</v>
      </c>
      <c r="D20" s="61">
        <f t="shared" si="1"/>
        <v>0</v>
      </c>
    </row>
    <row r="21" spans="1:4" x14ac:dyDescent="0.25">
      <c r="A21" s="161"/>
      <c r="B21" s="90" t="s">
        <v>27</v>
      </c>
      <c r="C21" s="58">
        <v>0</v>
      </c>
      <c r="D21" s="61">
        <f t="shared" si="1"/>
        <v>0</v>
      </c>
    </row>
    <row r="22" spans="1:4" x14ac:dyDescent="0.25">
      <c r="A22" s="161"/>
      <c r="B22" s="90" t="s">
        <v>28</v>
      </c>
      <c r="C22" s="58">
        <v>0</v>
      </c>
      <c r="D22" s="61">
        <f t="shared" si="1"/>
        <v>0</v>
      </c>
    </row>
    <row r="23" spans="1:4" x14ac:dyDescent="0.25">
      <c r="A23" s="161" t="s">
        <v>173</v>
      </c>
      <c r="B23" s="90" t="s">
        <v>30</v>
      </c>
      <c r="C23" s="58">
        <v>0</v>
      </c>
      <c r="D23" s="61">
        <f t="shared" si="1"/>
        <v>0</v>
      </c>
    </row>
    <row r="24" spans="1:4" x14ac:dyDescent="0.25">
      <c r="A24" s="161"/>
      <c r="B24" s="90" t="s">
        <v>31</v>
      </c>
      <c r="C24" s="58">
        <v>0</v>
      </c>
      <c r="D24" s="61">
        <f t="shared" si="1"/>
        <v>0</v>
      </c>
    </row>
    <row r="25" spans="1:4" x14ac:dyDescent="0.25">
      <c r="A25" s="161"/>
      <c r="B25" s="90" t="s">
        <v>32</v>
      </c>
      <c r="C25" s="58">
        <v>0</v>
      </c>
      <c r="D25" s="61">
        <f t="shared" si="1"/>
        <v>0</v>
      </c>
    </row>
    <row r="26" spans="1:4" x14ac:dyDescent="0.25">
      <c r="A26" s="161"/>
      <c r="B26" s="90" t="s">
        <v>33</v>
      </c>
      <c r="C26" s="58">
        <v>0</v>
      </c>
      <c r="D26" s="61">
        <f t="shared" si="1"/>
        <v>0</v>
      </c>
    </row>
    <row r="27" spans="1:4" x14ac:dyDescent="0.25">
      <c r="A27" s="161"/>
      <c r="B27" s="90" t="s">
        <v>34</v>
      </c>
      <c r="C27" s="58">
        <v>0</v>
      </c>
      <c r="D27" s="61">
        <f t="shared" si="1"/>
        <v>0</v>
      </c>
    </row>
    <row r="28" spans="1:4" x14ac:dyDescent="0.25">
      <c r="A28" s="161" t="s">
        <v>35</v>
      </c>
      <c r="B28" s="90" t="s">
        <v>36</v>
      </c>
      <c r="C28" s="58">
        <v>0</v>
      </c>
      <c r="D28" s="61">
        <f t="shared" si="1"/>
        <v>0</v>
      </c>
    </row>
    <row r="29" spans="1:4" ht="15" customHeight="1" x14ac:dyDescent="0.25">
      <c r="A29" s="161"/>
      <c r="B29" s="90" t="s">
        <v>37</v>
      </c>
      <c r="C29" s="58">
        <v>14</v>
      </c>
      <c r="D29" s="61">
        <f t="shared" si="1"/>
        <v>1.8567639257294428</v>
      </c>
    </row>
    <row r="30" spans="1:4" ht="16.5" customHeight="1" x14ac:dyDescent="0.25">
      <c r="A30" s="161"/>
      <c r="B30" s="90" t="s">
        <v>226</v>
      </c>
      <c r="C30" s="58">
        <v>0</v>
      </c>
      <c r="D30" s="61">
        <f t="shared" si="1"/>
        <v>0</v>
      </c>
    </row>
    <row r="31" spans="1:4" ht="16.5" customHeight="1" x14ac:dyDescent="0.25">
      <c r="A31" s="161"/>
      <c r="B31" s="90" t="s">
        <v>39</v>
      </c>
      <c r="C31" s="58">
        <v>3</v>
      </c>
      <c r="D31" s="61">
        <f t="shared" si="1"/>
        <v>0.39787798408488062</v>
      </c>
    </row>
    <row r="32" spans="1:4" ht="15" customHeight="1" x14ac:dyDescent="0.25">
      <c r="A32" s="161"/>
      <c r="B32" s="90" t="s">
        <v>136</v>
      </c>
      <c r="C32" s="58">
        <v>0</v>
      </c>
      <c r="D32" s="61">
        <f t="shared" si="1"/>
        <v>0</v>
      </c>
    </row>
    <row r="33" spans="1:4" ht="15" customHeight="1" x14ac:dyDescent="0.25">
      <c r="A33" s="161" t="s">
        <v>41</v>
      </c>
      <c r="B33" s="90" t="s">
        <v>42</v>
      </c>
      <c r="C33" s="58">
        <v>0</v>
      </c>
      <c r="D33" s="61">
        <f t="shared" si="1"/>
        <v>0</v>
      </c>
    </row>
    <row r="34" spans="1:4" ht="15.75" customHeight="1" x14ac:dyDescent="0.25">
      <c r="A34" s="161"/>
      <c r="B34" s="90" t="s">
        <v>43</v>
      </c>
      <c r="C34" s="58">
        <v>1</v>
      </c>
      <c r="D34" s="61">
        <f t="shared" si="1"/>
        <v>0.1326259946949602</v>
      </c>
    </row>
    <row r="35" spans="1:4" ht="15.75" customHeight="1" x14ac:dyDescent="0.25">
      <c r="A35" s="161"/>
      <c r="B35" s="90" t="s">
        <v>44</v>
      </c>
      <c r="C35" s="58">
        <v>117</v>
      </c>
      <c r="D35" s="61">
        <f t="shared" si="1"/>
        <v>15.517241379310345</v>
      </c>
    </row>
    <row r="36" spans="1:4" ht="17.25" customHeight="1" x14ac:dyDescent="0.25">
      <c r="A36" s="161" t="s">
        <v>45</v>
      </c>
      <c r="B36" s="90" t="s">
        <v>46</v>
      </c>
      <c r="C36" s="58">
        <v>7</v>
      </c>
      <c r="D36" s="61">
        <f t="shared" si="1"/>
        <v>0.92838196286472141</v>
      </c>
    </row>
    <row r="37" spans="1:4" x14ac:dyDescent="0.25">
      <c r="A37" s="161"/>
      <c r="B37" s="90" t="s">
        <v>47</v>
      </c>
      <c r="C37" s="58">
        <v>0</v>
      </c>
      <c r="D37" s="61">
        <f t="shared" si="1"/>
        <v>0</v>
      </c>
    </row>
    <row r="38" spans="1:4" ht="14.25" customHeight="1" x14ac:dyDescent="0.25">
      <c r="A38" s="161"/>
      <c r="B38" s="90" t="s">
        <v>48</v>
      </c>
      <c r="C38" s="58">
        <v>0</v>
      </c>
      <c r="D38" s="61">
        <f t="shared" si="1"/>
        <v>0</v>
      </c>
    </row>
    <row r="39" spans="1:4" x14ac:dyDescent="0.25">
      <c r="A39" s="161"/>
      <c r="B39" s="90" t="s">
        <v>49</v>
      </c>
      <c r="C39" s="58">
        <v>0</v>
      </c>
      <c r="D39" s="61">
        <f t="shared" si="1"/>
        <v>0</v>
      </c>
    </row>
    <row r="40" spans="1:4" x14ac:dyDescent="0.25">
      <c r="A40" s="161" t="s">
        <v>50</v>
      </c>
      <c r="B40" s="90" t="s">
        <v>51</v>
      </c>
      <c r="C40" s="58">
        <v>0</v>
      </c>
      <c r="D40" s="61">
        <f t="shared" si="1"/>
        <v>0</v>
      </c>
    </row>
    <row r="41" spans="1:4" ht="12" customHeight="1" x14ac:dyDescent="0.25">
      <c r="A41" s="161"/>
      <c r="B41" s="90" t="s">
        <v>52</v>
      </c>
      <c r="C41" s="58">
        <v>0</v>
      </c>
      <c r="D41" s="61">
        <f t="shared" si="1"/>
        <v>0</v>
      </c>
    </row>
    <row r="42" spans="1:4" x14ac:dyDescent="0.25">
      <c r="A42" s="161"/>
      <c r="B42" s="90" t="s">
        <v>139</v>
      </c>
      <c r="C42" s="58">
        <v>0</v>
      </c>
      <c r="D42" s="61">
        <f t="shared" si="1"/>
        <v>0</v>
      </c>
    </row>
    <row r="43" spans="1:4" x14ac:dyDescent="0.25">
      <c r="A43" s="161" t="s">
        <v>54</v>
      </c>
      <c r="B43" s="90" t="s">
        <v>55</v>
      </c>
      <c r="C43" s="58">
        <v>0</v>
      </c>
      <c r="D43" s="61">
        <f t="shared" si="1"/>
        <v>0</v>
      </c>
    </row>
    <row r="44" spans="1:4" x14ac:dyDescent="0.25">
      <c r="A44" s="161"/>
      <c r="B44" s="90" t="s">
        <v>56</v>
      </c>
      <c r="C44" s="58">
        <v>0</v>
      </c>
      <c r="D44" s="61">
        <f t="shared" si="1"/>
        <v>0</v>
      </c>
    </row>
    <row r="45" spans="1:4" x14ac:dyDescent="0.25">
      <c r="A45" s="161"/>
      <c r="B45" s="90" t="s">
        <v>57</v>
      </c>
      <c r="C45" s="58">
        <v>0</v>
      </c>
      <c r="D45" s="61">
        <f t="shared" si="1"/>
        <v>0</v>
      </c>
    </row>
    <row r="46" spans="1:4" x14ac:dyDescent="0.25">
      <c r="A46" s="161"/>
      <c r="B46" s="90" t="s">
        <v>58</v>
      </c>
      <c r="C46" s="58">
        <v>2</v>
      </c>
      <c r="D46" s="61">
        <f t="shared" si="1"/>
        <v>0.2652519893899204</v>
      </c>
    </row>
    <row r="47" spans="1:4" ht="14.25" customHeight="1" x14ac:dyDescent="0.25">
      <c r="A47" s="162" t="s">
        <v>241</v>
      </c>
      <c r="B47" s="162"/>
      <c r="C47" s="162"/>
      <c r="D47" s="162"/>
    </row>
  </sheetData>
  <mergeCells count="16">
    <mergeCell ref="A40:A42"/>
    <mergeCell ref="A43:A46"/>
    <mergeCell ref="A47:D47"/>
    <mergeCell ref="A16:A18"/>
    <mergeCell ref="A19:A22"/>
    <mergeCell ref="A23:A27"/>
    <mergeCell ref="A28:A32"/>
    <mergeCell ref="A33:A35"/>
    <mergeCell ref="A36:A39"/>
    <mergeCell ref="C4:D4"/>
    <mergeCell ref="A3:D3"/>
    <mergeCell ref="A6:B6"/>
    <mergeCell ref="A7:A9"/>
    <mergeCell ref="A10:A15"/>
    <mergeCell ref="A4:A5"/>
    <mergeCell ref="B4:B5"/>
  </mergeCells>
  <pageMargins left="0.84" right="1.04" top="0.59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G29"/>
  <sheetViews>
    <sheetView topLeftCell="A3" workbookViewId="0">
      <selection activeCell="J8" sqref="J8"/>
    </sheetView>
  </sheetViews>
  <sheetFormatPr baseColWidth="10" defaultRowHeight="15" x14ac:dyDescent="0.25"/>
  <cols>
    <col min="1" max="1" width="58.140625" style="85" customWidth="1"/>
    <col min="2" max="2" width="16.42578125" style="85" customWidth="1"/>
    <col min="3" max="3" width="14.42578125" style="85" customWidth="1"/>
    <col min="4" max="4" width="12.85546875" style="85" customWidth="1"/>
    <col min="5" max="5" width="12.28515625" style="85" customWidth="1"/>
    <col min="6" max="6" width="16.28515625" style="85" customWidth="1"/>
    <col min="7" max="7" width="14" style="85" customWidth="1"/>
    <col min="8" max="16384" width="11.42578125" style="85"/>
  </cols>
  <sheetData>
    <row r="3" spans="1:7" ht="21" customHeight="1" x14ac:dyDescent="0.25">
      <c r="A3" s="159" t="s">
        <v>163</v>
      </c>
      <c r="B3" s="159"/>
      <c r="C3" s="159"/>
      <c r="D3" s="159"/>
      <c r="E3" s="159"/>
      <c r="F3" s="159"/>
      <c r="G3" s="159"/>
    </row>
    <row r="4" spans="1:7" ht="30" x14ac:dyDescent="0.25">
      <c r="A4" s="157" t="s">
        <v>160</v>
      </c>
      <c r="B4" s="93" t="s">
        <v>161</v>
      </c>
      <c r="C4" s="81" t="s">
        <v>153</v>
      </c>
      <c r="D4" s="93" t="s">
        <v>233</v>
      </c>
      <c r="E4" s="93" t="s">
        <v>234</v>
      </c>
      <c r="F4" s="93" t="s">
        <v>162</v>
      </c>
      <c r="G4" s="81" t="s">
        <v>157</v>
      </c>
    </row>
    <row r="5" spans="1:7" ht="20.25" customHeight="1" x14ac:dyDescent="0.25">
      <c r="A5" s="157"/>
      <c r="B5" s="81" t="s">
        <v>5</v>
      </c>
      <c r="C5" s="81" t="s">
        <v>5</v>
      </c>
      <c r="D5" s="81" t="s">
        <v>5</v>
      </c>
      <c r="E5" s="81" t="s">
        <v>5</v>
      </c>
      <c r="F5" s="81" t="s">
        <v>5</v>
      </c>
      <c r="G5" s="81" t="s">
        <v>5</v>
      </c>
    </row>
    <row r="6" spans="1:7" ht="21.75" customHeight="1" x14ac:dyDescent="0.25">
      <c r="A6" s="81" t="s">
        <v>8</v>
      </c>
      <c r="B6" s="81">
        <f t="shared" ref="B6:G6" si="0">SUM(B7:B28)</f>
        <v>0</v>
      </c>
      <c r="C6" s="85">
        <f t="shared" si="0"/>
        <v>0</v>
      </c>
      <c r="D6" s="81">
        <f t="shared" si="0"/>
        <v>0</v>
      </c>
      <c r="E6" s="81">
        <f>SUM(E7:E28)</f>
        <v>0</v>
      </c>
      <c r="F6" s="81">
        <f t="shared" si="0"/>
        <v>0</v>
      </c>
      <c r="G6" s="81">
        <f t="shared" si="0"/>
        <v>0</v>
      </c>
    </row>
    <row r="7" spans="1:7" ht="27" customHeight="1" x14ac:dyDescent="0.25">
      <c r="A7" s="93" t="s">
        <v>63</v>
      </c>
      <c r="B7" s="85">
        <f>SUM(G7+F7+E7+D7+C7)</f>
        <v>0</v>
      </c>
      <c r="C7" s="85">
        <v>0</v>
      </c>
      <c r="D7" s="85">
        <v>0</v>
      </c>
      <c r="E7" s="85">
        <v>0</v>
      </c>
      <c r="F7" s="85">
        <v>0</v>
      </c>
      <c r="G7" s="85">
        <v>0</v>
      </c>
    </row>
    <row r="8" spans="1:7" ht="27" customHeight="1" x14ac:dyDescent="0.25">
      <c r="A8" s="81" t="s">
        <v>64</v>
      </c>
      <c r="B8" s="85">
        <f t="shared" ref="B8:B28" si="1">SUM(G8+F8+E8+D8+C8)</f>
        <v>0</v>
      </c>
      <c r="C8" s="85">
        <v>0</v>
      </c>
      <c r="D8" s="85">
        <v>0</v>
      </c>
      <c r="E8" s="85">
        <v>0</v>
      </c>
      <c r="F8" s="85">
        <v>0</v>
      </c>
      <c r="G8" s="85">
        <v>0</v>
      </c>
    </row>
    <row r="9" spans="1:7" ht="30.75" customHeight="1" x14ac:dyDescent="0.25">
      <c r="A9" s="81" t="s">
        <v>65</v>
      </c>
      <c r="B9" s="85">
        <f t="shared" si="1"/>
        <v>0</v>
      </c>
      <c r="C9" s="85">
        <v>0</v>
      </c>
      <c r="D9" s="85">
        <v>0</v>
      </c>
      <c r="E9" s="85">
        <v>0</v>
      </c>
      <c r="F9" s="85">
        <v>0</v>
      </c>
      <c r="G9" s="85">
        <v>0</v>
      </c>
    </row>
    <row r="10" spans="1:7" ht="30" customHeight="1" x14ac:dyDescent="0.25">
      <c r="A10" s="93" t="s">
        <v>66</v>
      </c>
      <c r="B10" s="85">
        <f t="shared" si="1"/>
        <v>0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</row>
    <row r="11" spans="1:7" ht="38.25" customHeight="1" x14ac:dyDescent="0.25">
      <c r="A11" s="93" t="s">
        <v>67</v>
      </c>
      <c r="B11" s="85">
        <f t="shared" si="1"/>
        <v>0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</row>
    <row r="12" spans="1:7" ht="29.25" customHeight="1" x14ac:dyDescent="0.25">
      <c r="A12" s="81" t="s">
        <v>68</v>
      </c>
      <c r="B12" s="85">
        <f t="shared" si="1"/>
        <v>0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</row>
    <row r="13" spans="1:7" ht="36" customHeight="1" x14ac:dyDescent="0.25">
      <c r="A13" s="93" t="s">
        <v>69</v>
      </c>
      <c r="B13" s="85">
        <f t="shared" si="1"/>
        <v>0</v>
      </c>
      <c r="C13" s="85">
        <v>0</v>
      </c>
      <c r="D13" s="85">
        <v>0</v>
      </c>
      <c r="E13" s="85">
        <v>0</v>
      </c>
      <c r="F13" s="85">
        <v>0</v>
      </c>
      <c r="G13" s="85">
        <v>0</v>
      </c>
    </row>
    <row r="14" spans="1:7" ht="32.25" customHeight="1" x14ac:dyDescent="0.25">
      <c r="A14" s="81" t="s">
        <v>70</v>
      </c>
      <c r="B14" s="85">
        <v>0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</row>
    <row r="15" spans="1:7" ht="33" customHeight="1" x14ac:dyDescent="0.25">
      <c r="A15" s="93" t="s">
        <v>71</v>
      </c>
      <c r="B15" s="85">
        <f t="shared" si="1"/>
        <v>0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</row>
    <row r="16" spans="1:7" ht="26.25" customHeight="1" x14ac:dyDescent="0.25">
      <c r="A16" s="81" t="s">
        <v>72</v>
      </c>
      <c r="B16" s="85">
        <f t="shared" si="1"/>
        <v>0</v>
      </c>
      <c r="C16" s="85">
        <v>0</v>
      </c>
      <c r="D16" s="85">
        <v>0</v>
      </c>
      <c r="E16" s="85">
        <v>0</v>
      </c>
      <c r="F16" s="85">
        <v>0</v>
      </c>
      <c r="G16" s="85">
        <v>0</v>
      </c>
    </row>
    <row r="17" spans="1:7" ht="30" customHeight="1" x14ac:dyDescent="0.25">
      <c r="A17" s="93" t="s">
        <v>73</v>
      </c>
      <c r="B17" s="85">
        <f t="shared" si="1"/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7" ht="24.75" customHeight="1" x14ac:dyDescent="0.25">
      <c r="A18" s="81" t="s">
        <v>74</v>
      </c>
      <c r="B18" s="85">
        <f t="shared" si="1"/>
        <v>0</v>
      </c>
      <c r="C18" s="85">
        <v>0</v>
      </c>
      <c r="D18" s="85">
        <v>0</v>
      </c>
      <c r="E18" s="85">
        <v>0</v>
      </c>
      <c r="F18" s="85">
        <v>0</v>
      </c>
      <c r="G18" s="85">
        <v>0</v>
      </c>
    </row>
    <row r="19" spans="1:7" ht="26.25" customHeight="1" x14ac:dyDescent="0.25">
      <c r="A19" s="81" t="s">
        <v>75</v>
      </c>
      <c r="B19" s="85">
        <f t="shared" si="1"/>
        <v>0</v>
      </c>
      <c r="C19" s="85">
        <v>0</v>
      </c>
      <c r="D19" s="85">
        <v>0</v>
      </c>
      <c r="E19" s="85">
        <v>0</v>
      </c>
      <c r="F19" s="85">
        <v>0</v>
      </c>
      <c r="G19" s="85">
        <v>0</v>
      </c>
    </row>
    <row r="20" spans="1:7" ht="27.75" customHeight="1" x14ac:dyDescent="0.25">
      <c r="A20" s="93" t="s">
        <v>76</v>
      </c>
      <c r="B20" s="85">
        <f t="shared" si="1"/>
        <v>0</v>
      </c>
      <c r="C20" s="85">
        <v>0</v>
      </c>
      <c r="D20" s="85">
        <v>0</v>
      </c>
      <c r="E20" s="85">
        <v>0</v>
      </c>
      <c r="F20" s="85">
        <v>0</v>
      </c>
      <c r="G20" s="85">
        <v>0</v>
      </c>
    </row>
    <row r="21" spans="1:7" ht="33.75" customHeight="1" x14ac:dyDescent="0.25">
      <c r="A21" s="93" t="s">
        <v>77</v>
      </c>
      <c r="B21" s="85">
        <f t="shared" si="1"/>
        <v>0</v>
      </c>
      <c r="C21" s="85">
        <v>0</v>
      </c>
      <c r="D21" s="85">
        <v>0</v>
      </c>
      <c r="E21" s="85">
        <v>0</v>
      </c>
      <c r="F21" s="85">
        <v>0</v>
      </c>
      <c r="G21" s="85">
        <v>0</v>
      </c>
    </row>
    <row r="22" spans="1:7" ht="33.75" customHeight="1" x14ac:dyDescent="0.25">
      <c r="A22" s="81" t="s">
        <v>78</v>
      </c>
      <c r="B22" s="85">
        <f t="shared" si="1"/>
        <v>0</v>
      </c>
      <c r="C22" s="85">
        <v>0</v>
      </c>
      <c r="D22" s="85">
        <v>0</v>
      </c>
      <c r="E22" s="85">
        <v>0</v>
      </c>
      <c r="F22" s="85">
        <v>0</v>
      </c>
      <c r="G22" s="85">
        <v>0</v>
      </c>
    </row>
    <row r="23" spans="1:7" ht="37.5" customHeight="1" x14ac:dyDescent="0.25">
      <c r="A23" s="93" t="s">
        <v>79</v>
      </c>
      <c r="B23" s="85">
        <f t="shared" si="1"/>
        <v>0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</row>
    <row r="24" spans="1:7" ht="31.5" customHeight="1" x14ac:dyDescent="0.25">
      <c r="A24" s="93" t="s">
        <v>80</v>
      </c>
      <c r="B24" s="85">
        <f t="shared" si="1"/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</row>
    <row r="25" spans="1:7" ht="27.75" customHeight="1" x14ac:dyDescent="0.25">
      <c r="A25" s="93" t="s">
        <v>81</v>
      </c>
      <c r="B25" s="85">
        <f t="shared" si="1"/>
        <v>0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7" ht="40.5" customHeight="1" x14ac:dyDescent="0.25">
      <c r="A26" s="93" t="s">
        <v>82</v>
      </c>
      <c r="B26" s="85">
        <f t="shared" si="1"/>
        <v>0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</row>
    <row r="27" spans="1:7" ht="31.5" customHeight="1" x14ac:dyDescent="0.25">
      <c r="A27" s="81" t="s">
        <v>83</v>
      </c>
      <c r="B27" s="85">
        <f t="shared" si="1"/>
        <v>0</v>
      </c>
      <c r="C27" s="85">
        <v>0</v>
      </c>
      <c r="D27" s="85">
        <v>0</v>
      </c>
      <c r="E27" s="85">
        <v>0</v>
      </c>
      <c r="F27" s="85">
        <v>0</v>
      </c>
      <c r="G27" s="85">
        <v>0</v>
      </c>
    </row>
    <row r="28" spans="1:7" ht="32.25" customHeight="1" x14ac:dyDescent="0.25">
      <c r="A28" s="93" t="s">
        <v>84</v>
      </c>
      <c r="B28" s="85">
        <f t="shared" si="1"/>
        <v>0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</row>
    <row r="29" spans="1:7" x14ac:dyDescent="0.25">
      <c r="A29" s="154" t="s">
        <v>243</v>
      </c>
      <c r="B29" s="154"/>
      <c r="C29" s="154"/>
      <c r="D29" s="154"/>
      <c r="E29" s="154"/>
      <c r="F29" s="154"/>
      <c r="G29" s="154"/>
    </row>
  </sheetData>
  <mergeCells count="3">
    <mergeCell ref="A3:G3"/>
    <mergeCell ref="A4:A5"/>
    <mergeCell ref="A29:G2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BR49"/>
  <sheetViews>
    <sheetView topLeftCell="A28" workbookViewId="0">
      <selection activeCell="K6" sqref="K6"/>
    </sheetView>
  </sheetViews>
  <sheetFormatPr baseColWidth="10" defaultRowHeight="15" x14ac:dyDescent="0.25"/>
  <cols>
    <col min="1" max="1" width="18.28515625" customWidth="1"/>
    <col min="2" max="2" width="23.42578125" customWidth="1"/>
    <col min="3" max="3" width="16.85546875" customWidth="1"/>
    <col min="4" max="4" width="16.7109375" customWidth="1"/>
    <col min="5" max="5" width="15.140625" customWidth="1"/>
    <col min="6" max="6" width="16" customWidth="1"/>
  </cols>
  <sheetData>
    <row r="2" spans="1:6" x14ac:dyDescent="0.25">
      <c r="A2" s="85"/>
      <c r="B2" s="85"/>
      <c r="C2" s="85"/>
      <c r="D2" s="85"/>
      <c r="E2" s="85"/>
      <c r="F2" s="85"/>
    </row>
    <row r="3" spans="1:6" ht="29.25" customHeight="1" x14ac:dyDescent="0.25">
      <c r="A3" s="164" t="s">
        <v>229</v>
      </c>
      <c r="B3" s="164"/>
      <c r="C3" s="164"/>
      <c r="D3" s="164"/>
      <c r="E3" s="164"/>
      <c r="F3" s="164"/>
    </row>
    <row r="4" spans="1:6" ht="15" customHeight="1" x14ac:dyDescent="0.25">
      <c r="A4" s="163" t="s">
        <v>164</v>
      </c>
      <c r="B4" s="137" t="s">
        <v>0</v>
      </c>
      <c r="C4" s="149" t="s">
        <v>228</v>
      </c>
      <c r="D4" s="149"/>
      <c r="E4" s="163" t="s">
        <v>1</v>
      </c>
      <c r="F4" s="163"/>
    </row>
    <row r="5" spans="1:6" ht="15" customHeight="1" x14ac:dyDescent="0.25">
      <c r="A5" s="163"/>
      <c r="B5" s="137"/>
      <c r="C5" s="149"/>
      <c r="D5" s="149"/>
      <c r="E5" s="60" t="s">
        <v>4</v>
      </c>
      <c r="F5" s="60" t="s">
        <v>3</v>
      </c>
    </row>
    <row r="6" spans="1:6" x14ac:dyDescent="0.25">
      <c r="A6" s="163"/>
      <c r="B6" s="137"/>
      <c r="C6" s="94" t="s">
        <v>5</v>
      </c>
      <c r="D6" s="94" t="s">
        <v>6</v>
      </c>
      <c r="E6" s="94" t="s">
        <v>5</v>
      </c>
      <c r="F6" s="94" t="s">
        <v>5</v>
      </c>
    </row>
    <row r="7" spans="1:6" x14ac:dyDescent="0.25">
      <c r="A7" s="144" t="s">
        <v>8</v>
      </c>
      <c r="B7" s="144"/>
      <c r="C7" s="60">
        <f>SUM(C8:C47)</f>
        <v>709</v>
      </c>
      <c r="D7" s="61">
        <f>SUM(D8:D47)</f>
        <v>100.00000000000001</v>
      </c>
      <c r="E7" s="58">
        <f>SUM(E8:E47)</f>
        <v>42473</v>
      </c>
      <c r="F7" s="95">
        <f>SUM(F8:F47)</f>
        <v>18932</v>
      </c>
    </row>
    <row r="8" spans="1:6" ht="16.5" customHeight="1" x14ac:dyDescent="0.25">
      <c r="A8" s="161" t="s">
        <v>9</v>
      </c>
      <c r="B8" s="63" t="s">
        <v>223</v>
      </c>
      <c r="C8" s="63">
        <v>41</v>
      </c>
      <c r="D8" s="91">
        <f>(C8/$C$7)*100</f>
        <v>5.7827926657263751</v>
      </c>
      <c r="E8" s="96">
        <v>3365</v>
      </c>
      <c r="F8" s="96">
        <v>1756</v>
      </c>
    </row>
    <row r="9" spans="1:6" ht="16.5" customHeight="1" x14ac:dyDescent="0.25">
      <c r="A9" s="161"/>
      <c r="B9" s="90" t="s">
        <v>224</v>
      </c>
      <c r="C9" s="90">
        <v>19</v>
      </c>
      <c r="D9" s="91">
        <f t="shared" ref="D9:D47" si="0">(C9/$C$7)*100</f>
        <v>2.6798307475317347</v>
      </c>
      <c r="E9" s="97">
        <v>1415</v>
      </c>
      <c r="F9" s="97">
        <v>621</v>
      </c>
    </row>
    <row r="10" spans="1:6" ht="16.5" customHeight="1" x14ac:dyDescent="0.25">
      <c r="A10" s="161"/>
      <c r="B10" s="90" t="s">
        <v>12</v>
      </c>
      <c r="C10" s="90">
        <v>12</v>
      </c>
      <c r="D10" s="91">
        <f t="shared" si="0"/>
        <v>1.692524682651622</v>
      </c>
      <c r="E10" s="97">
        <v>932</v>
      </c>
      <c r="F10" s="90">
        <v>532</v>
      </c>
    </row>
    <row r="11" spans="1:6" ht="15.75" customHeight="1" x14ac:dyDescent="0.25">
      <c r="A11" s="161" t="s">
        <v>13</v>
      </c>
      <c r="B11" s="90" t="s">
        <v>14</v>
      </c>
      <c r="C11" s="90">
        <v>17</v>
      </c>
      <c r="D11" s="91">
        <f t="shared" si="0"/>
        <v>2.3977433004231314</v>
      </c>
      <c r="E11" s="90">
        <v>2444</v>
      </c>
      <c r="F11" s="90">
        <v>173</v>
      </c>
    </row>
    <row r="12" spans="1:6" ht="15" customHeight="1" x14ac:dyDescent="0.25">
      <c r="A12" s="161"/>
      <c r="B12" s="90" t="s">
        <v>225</v>
      </c>
      <c r="C12" s="90">
        <v>6</v>
      </c>
      <c r="D12" s="91">
        <f t="shared" si="0"/>
        <v>0.84626234132581102</v>
      </c>
      <c r="E12" s="90">
        <v>292</v>
      </c>
      <c r="F12" s="90">
        <v>592</v>
      </c>
    </row>
    <row r="13" spans="1:6" ht="16.5" customHeight="1" x14ac:dyDescent="0.25">
      <c r="A13" s="161"/>
      <c r="B13" s="90" t="s">
        <v>18</v>
      </c>
      <c r="C13" s="90">
        <v>1</v>
      </c>
      <c r="D13" s="91">
        <f t="shared" si="0"/>
        <v>0.14104372355430184</v>
      </c>
      <c r="E13" s="90">
        <v>49</v>
      </c>
      <c r="F13" s="90">
        <v>21</v>
      </c>
    </row>
    <row r="14" spans="1:6" ht="15.75" customHeight="1" x14ac:dyDescent="0.25">
      <c r="A14" s="161"/>
      <c r="B14" s="90" t="s">
        <v>16</v>
      </c>
      <c r="C14" s="90">
        <v>42</v>
      </c>
      <c r="D14" s="91">
        <f t="shared" si="0"/>
        <v>5.9238363892806767</v>
      </c>
      <c r="E14" s="97">
        <v>1333</v>
      </c>
      <c r="F14" s="97">
        <v>597</v>
      </c>
    </row>
    <row r="15" spans="1:6" ht="15.75" customHeight="1" x14ac:dyDescent="0.25">
      <c r="A15" s="161"/>
      <c r="B15" s="90" t="s">
        <v>17</v>
      </c>
      <c r="C15" s="90">
        <v>2</v>
      </c>
      <c r="D15" s="91">
        <f t="shared" si="0"/>
        <v>0.28208744710860367</v>
      </c>
      <c r="E15" s="90">
        <v>496</v>
      </c>
      <c r="F15" s="90">
        <v>82</v>
      </c>
    </row>
    <row r="16" spans="1:6" ht="20.25" customHeight="1" x14ac:dyDescent="0.25">
      <c r="A16" s="161"/>
      <c r="B16" s="90" t="s">
        <v>19</v>
      </c>
      <c r="C16" s="90">
        <v>0</v>
      </c>
      <c r="D16" s="91">
        <f t="shared" si="0"/>
        <v>0</v>
      </c>
      <c r="E16" s="90">
        <v>0</v>
      </c>
      <c r="F16" s="90">
        <v>0</v>
      </c>
    </row>
    <row r="17" spans="1:70" ht="13.5" customHeight="1" x14ac:dyDescent="0.25">
      <c r="A17" s="161" t="s">
        <v>20</v>
      </c>
      <c r="B17" s="90" t="s">
        <v>21</v>
      </c>
      <c r="C17" s="90">
        <v>13</v>
      </c>
      <c r="D17" s="91">
        <f t="shared" si="0"/>
        <v>1.8335684062059237</v>
      </c>
      <c r="E17" s="90">
        <v>318</v>
      </c>
      <c r="F17" s="90">
        <v>64</v>
      </c>
    </row>
    <row r="18" spans="1:70" ht="15.75" customHeight="1" x14ac:dyDescent="0.25">
      <c r="A18" s="161"/>
      <c r="B18" s="90" t="s">
        <v>22</v>
      </c>
      <c r="C18" s="90">
        <v>25</v>
      </c>
      <c r="D18" s="91">
        <f t="shared" si="0"/>
        <v>3.5260930888575457</v>
      </c>
      <c r="E18" s="90">
        <v>737</v>
      </c>
      <c r="F18" s="90">
        <v>158</v>
      </c>
    </row>
    <row r="19" spans="1:70" ht="15" customHeight="1" x14ac:dyDescent="0.25">
      <c r="A19" s="161"/>
      <c r="B19" s="90" t="s">
        <v>23</v>
      </c>
      <c r="C19" s="90">
        <v>15</v>
      </c>
      <c r="D19" s="91">
        <f t="shared" si="0"/>
        <v>2.1156558533145273</v>
      </c>
      <c r="E19" s="90">
        <v>4459</v>
      </c>
      <c r="F19" s="90">
        <v>1207</v>
      </c>
    </row>
    <row r="20" spans="1:70" ht="15.75" customHeight="1" x14ac:dyDescent="0.25">
      <c r="A20" s="161" t="s">
        <v>24</v>
      </c>
      <c r="B20" s="90" t="s">
        <v>25</v>
      </c>
      <c r="C20" s="90">
        <v>15</v>
      </c>
      <c r="D20" s="91">
        <f t="shared" si="0"/>
        <v>2.1156558533145273</v>
      </c>
      <c r="E20" s="97">
        <v>5934</v>
      </c>
      <c r="F20" s="90">
        <v>892</v>
      </c>
    </row>
    <row r="21" spans="1:70" ht="15" customHeight="1" x14ac:dyDescent="0.25">
      <c r="A21" s="161"/>
      <c r="B21" s="90" t="s">
        <v>26</v>
      </c>
      <c r="C21" s="90">
        <v>7</v>
      </c>
      <c r="D21" s="91">
        <f t="shared" si="0"/>
        <v>0.98730606488011285</v>
      </c>
      <c r="E21" s="90">
        <v>2298</v>
      </c>
      <c r="F21" s="90">
        <v>1519</v>
      </c>
    </row>
    <row r="22" spans="1:70" s="21" customFormat="1" ht="15.75" customHeight="1" x14ac:dyDescent="0.25">
      <c r="A22" s="161"/>
      <c r="B22" s="90" t="s">
        <v>27</v>
      </c>
      <c r="C22" s="90">
        <v>5</v>
      </c>
      <c r="D22" s="91">
        <f t="shared" si="0"/>
        <v>0.70521861777150918</v>
      </c>
      <c r="E22" s="90">
        <v>919</v>
      </c>
      <c r="F22" s="90">
        <v>155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</row>
    <row r="23" spans="1:70" ht="17.25" customHeight="1" x14ac:dyDescent="0.25">
      <c r="A23" s="161"/>
      <c r="B23" s="90" t="s">
        <v>28</v>
      </c>
      <c r="C23" s="90">
        <v>9</v>
      </c>
      <c r="D23" s="91">
        <f t="shared" si="0"/>
        <v>1.2693935119887165</v>
      </c>
      <c r="E23" s="90">
        <v>46</v>
      </c>
      <c r="F23" s="90">
        <v>13</v>
      </c>
    </row>
    <row r="24" spans="1:70" ht="18.75" customHeight="1" x14ac:dyDescent="0.25">
      <c r="A24" s="161" t="s">
        <v>173</v>
      </c>
      <c r="B24" s="90" t="s">
        <v>30</v>
      </c>
      <c r="C24" s="90">
        <v>45</v>
      </c>
      <c r="D24" s="91">
        <f t="shared" si="0"/>
        <v>6.3469675599435824</v>
      </c>
      <c r="E24" s="90">
        <v>429</v>
      </c>
      <c r="F24" s="90">
        <v>50</v>
      </c>
    </row>
    <row r="25" spans="1:70" ht="15.75" customHeight="1" x14ac:dyDescent="0.25">
      <c r="A25" s="161"/>
      <c r="B25" s="90" t="s">
        <v>31</v>
      </c>
      <c r="C25" s="90">
        <v>2</v>
      </c>
      <c r="D25" s="91">
        <f t="shared" si="0"/>
        <v>0.28208744710860367</v>
      </c>
      <c r="E25" s="90">
        <v>336</v>
      </c>
      <c r="F25" s="90">
        <v>93</v>
      </c>
    </row>
    <row r="26" spans="1:70" x14ac:dyDescent="0.25">
      <c r="A26" s="161"/>
      <c r="B26" s="90" t="s">
        <v>32</v>
      </c>
      <c r="C26" s="90">
        <v>85</v>
      </c>
      <c r="D26" s="91">
        <f t="shared" si="0"/>
        <v>11.988716502115656</v>
      </c>
      <c r="E26" s="90">
        <v>649</v>
      </c>
      <c r="F26" s="90">
        <v>0</v>
      </c>
    </row>
    <row r="27" spans="1:70" ht="15.75" customHeight="1" x14ac:dyDescent="0.25">
      <c r="A27" s="161"/>
      <c r="B27" s="90" t="s">
        <v>33</v>
      </c>
      <c r="C27" s="90">
        <v>0</v>
      </c>
      <c r="D27" s="91">
        <f t="shared" si="0"/>
        <v>0</v>
      </c>
      <c r="E27" s="90">
        <v>0</v>
      </c>
      <c r="F27" s="90">
        <v>0</v>
      </c>
    </row>
    <row r="28" spans="1:70" ht="15.75" customHeight="1" x14ac:dyDescent="0.25">
      <c r="A28" s="161"/>
      <c r="B28" s="90" t="s">
        <v>34</v>
      </c>
      <c r="C28" s="90">
        <v>4</v>
      </c>
      <c r="D28" s="91">
        <f t="shared" si="0"/>
        <v>0.56417489421720735</v>
      </c>
      <c r="E28" s="90">
        <v>912</v>
      </c>
      <c r="F28" s="90">
        <v>495</v>
      </c>
    </row>
    <row r="29" spans="1:70" ht="15.75" customHeight="1" x14ac:dyDescent="0.25">
      <c r="A29" s="161" t="s">
        <v>35</v>
      </c>
      <c r="B29" s="90" t="s">
        <v>36</v>
      </c>
      <c r="C29" s="90">
        <v>1</v>
      </c>
      <c r="D29" s="91">
        <f t="shared" si="0"/>
        <v>0.14104372355430184</v>
      </c>
      <c r="E29" s="90">
        <v>615</v>
      </c>
      <c r="F29" s="90">
        <v>72</v>
      </c>
    </row>
    <row r="30" spans="1:70" ht="17.25" customHeight="1" x14ac:dyDescent="0.25">
      <c r="A30" s="161"/>
      <c r="B30" s="90" t="s">
        <v>37</v>
      </c>
      <c r="C30" s="90">
        <v>83</v>
      </c>
      <c r="D30" s="91">
        <f t="shared" si="0"/>
        <v>11.706629055007053</v>
      </c>
      <c r="E30" s="90">
        <v>1664</v>
      </c>
      <c r="F30" s="90">
        <v>992</v>
      </c>
    </row>
    <row r="31" spans="1:70" ht="15.75" customHeight="1" x14ac:dyDescent="0.25">
      <c r="A31" s="161"/>
      <c r="B31" s="90" t="s">
        <v>226</v>
      </c>
      <c r="C31" s="90">
        <v>1</v>
      </c>
      <c r="D31" s="91">
        <f t="shared" si="0"/>
        <v>0.14104372355430184</v>
      </c>
      <c r="E31" s="90">
        <v>8</v>
      </c>
      <c r="F31" s="90">
        <v>0</v>
      </c>
    </row>
    <row r="32" spans="1:70" ht="18" customHeight="1" x14ac:dyDescent="0.25">
      <c r="A32" s="161"/>
      <c r="B32" s="90" t="s">
        <v>39</v>
      </c>
      <c r="C32" s="90">
        <v>1</v>
      </c>
      <c r="D32" s="91">
        <f t="shared" si="0"/>
        <v>0.14104372355430184</v>
      </c>
      <c r="E32" s="90">
        <v>8</v>
      </c>
      <c r="F32" s="90">
        <v>2</v>
      </c>
    </row>
    <row r="33" spans="1:6" ht="17.25" customHeight="1" x14ac:dyDescent="0.25">
      <c r="A33" s="161"/>
      <c r="B33" s="90" t="s">
        <v>136</v>
      </c>
      <c r="C33" s="90">
        <v>31</v>
      </c>
      <c r="D33" s="91">
        <f t="shared" si="0"/>
        <v>4.3723554301833572</v>
      </c>
      <c r="E33" s="90">
        <v>673</v>
      </c>
      <c r="F33" s="90">
        <v>122</v>
      </c>
    </row>
    <row r="34" spans="1:6" ht="16.5" customHeight="1" x14ac:dyDescent="0.25">
      <c r="A34" s="161" t="s">
        <v>41</v>
      </c>
      <c r="B34" s="90" t="s">
        <v>42</v>
      </c>
      <c r="C34" s="90">
        <v>14</v>
      </c>
      <c r="D34" s="91">
        <f t="shared" si="0"/>
        <v>1.9746121297602257</v>
      </c>
      <c r="E34" s="90">
        <v>865</v>
      </c>
      <c r="F34" s="90">
        <v>132</v>
      </c>
    </row>
    <row r="35" spans="1:6" ht="18" customHeight="1" x14ac:dyDescent="0.25">
      <c r="A35" s="161"/>
      <c r="B35" s="90" t="s">
        <v>43</v>
      </c>
      <c r="C35" s="90">
        <v>5</v>
      </c>
      <c r="D35" s="91">
        <f t="shared" si="0"/>
        <v>0.70521861777150918</v>
      </c>
      <c r="E35" s="90">
        <v>375</v>
      </c>
      <c r="F35" s="90">
        <v>56</v>
      </c>
    </row>
    <row r="36" spans="1:6" ht="17.25" customHeight="1" x14ac:dyDescent="0.25">
      <c r="A36" s="161"/>
      <c r="B36" s="90" t="s">
        <v>44</v>
      </c>
      <c r="C36" s="90">
        <v>138</v>
      </c>
      <c r="D36" s="91">
        <f t="shared" si="0"/>
        <v>19.464033850493653</v>
      </c>
      <c r="E36" s="97">
        <v>8140</v>
      </c>
      <c r="F36" s="97">
        <v>8173</v>
      </c>
    </row>
    <row r="37" spans="1:6" ht="15.75" customHeight="1" x14ac:dyDescent="0.25">
      <c r="A37" s="161" t="s">
        <v>45</v>
      </c>
      <c r="B37" s="90" t="s">
        <v>46</v>
      </c>
      <c r="C37" s="90">
        <v>0</v>
      </c>
      <c r="D37" s="91">
        <f t="shared" si="0"/>
        <v>0</v>
      </c>
      <c r="E37" s="90">
        <v>0</v>
      </c>
      <c r="F37" s="90">
        <v>0</v>
      </c>
    </row>
    <row r="38" spans="1:6" ht="15.75" customHeight="1" x14ac:dyDescent="0.25">
      <c r="A38" s="161"/>
      <c r="B38" s="90" t="s">
        <v>47</v>
      </c>
      <c r="C38" s="90">
        <v>10</v>
      </c>
      <c r="D38" s="91">
        <f t="shared" si="0"/>
        <v>1.4104372355430184</v>
      </c>
      <c r="E38" s="90">
        <v>60</v>
      </c>
      <c r="F38" s="90">
        <v>95</v>
      </c>
    </row>
    <row r="39" spans="1:6" ht="15.75" customHeight="1" x14ac:dyDescent="0.25">
      <c r="A39" s="161"/>
      <c r="B39" s="90" t="s">
        <v>48</v>
      </c>
      <c r="C39" s="90">
        <v>0</v>
      </c>
      <c r="D39" s="91">
        <f t="shared" si="0"/>
        <v>0</v>
      </c>
      <c r="E39" s="90">
        <v>0</v>
      </c>
      <c r="F39" s="90">
        <v>0</v>
      </c>
    </row>
    <row r="40" spans="1:6" ht="17.25" customHeight="1" x14ac:dyDescent="0.25">
      <c r="A40" s="161"/>
      <c r="B40" s="90" t="s">
        <v>49</v>
      </c>
      <c r="C40" s="90">
        <v>1</v>
      </c>
      <c r="D40" s="91">
        <f t="shared" si="0"/>
        <v>0.14104372355430184</v>
      </c>
      <c r="E40" s="90">
        <v>83</v>
      </c>
      <c r="F40" s="90">
        <v>3</v>
      </c>
    </row>
    <row r="41" spans="1:6" ht="18" customHeight="1" x14ac:dyDescent="0.25">
      <c r="A41" s="161" t="s">
        <v>50</v>
      </c>
      <c r="B41" s="90" t="s">
        <v>51</v>
      </c>
      <c r="C41" s="90">
        <v>0</v>
      </c>
      <c r="D41" s="91">
        <f t="shared" si="0"/>
        <v>0</v>
      </c>
      <c r="E41" s="90">
        <v>0</v>
      </c>
      <c r="F41" s="90">
        <v>0</v>
      </c>
    </row>
    <row r="42" spans="1:6" ht="15" customHeight="1" x14ac:dyDescent="0.25">
      <c r="A42" s="161"/>
      <c r="B42" s="90" t="s">
        <v>52</v>
      </c>
      <c r="C42" s="90">
        <v>42</v>
      </c>
      <c r="D42" s="91">
        <f t="shared" si="0"/>
        <v>5.9238363892806767</v>
      </c>
      <c r="E42" s="90">
        <v>342</v>
      </c>
      <c r="F42" s="90">
        <v>14</v>
      </c>
    </row>
    <row r="43" spans="1:6" ht="16.5" customHeight="1" x14ac:dyDescent="0.25">
      <c r="A43" s="161"/>
      <c r="B43" s="90" t="s">
        <v>139</v>
      </c>
      <c r="C43" s="90">
        <v>0</v>
      </c>
      <c r="D43" s="91">
        <f t="shared" si="0"/>
        <v>0</v>
      </c>
      <c r="E43" s="90">
        <v>0</v>
      </c>
      <c r="F43" s="90">
        <v>0</v>
      </c>
    </row>
    <row r="44" spans="1:6" ht="17.25" customHeight="1" x14ac:dyDescent="0.25">
      <c r="A44" s="161" t="s">
        <v>54</v>
      </c>
      <c r="B44" s="90" t="s">
        <v>55</v>
      </c>
      <c r="C44" s="90">
        <v>0</v>
      </c>
      <c r="D44" s="91">
        <f t="shared" si="0"/>
        <v>0</v>
      </c>
      <c r="E44" s="97">
        <v>0</v>
      </c>
      <c r="F44" s="90">
        <v>0</v>
      </c>
    </row>
    <row r="45" spans="1:6" ht="17.25" customHeight="1" x14ac:dyDescent="0.25">
      <c r="A45" s="161"/>
      <c r="B45" s="90" t="s">
        <v>56</v>
      </c>
      <c r="C45" s="90">
        <v>0</v>
      </c>
      <c r="D45" s="91">
        <f t="shared" si="0"/>
        <v>0</v>
      </c>
      <c r="E45" s="90">
        <v>0</v>
      </c>
      <c r="F45" s="90">
        <v>0</v>
      </c>
    </row>
    <row r="46" spans="1:6" ht="18" customHeight="1" x14ac:dyDescent="0.25">
      <c r="A46" s="161"/>
      <c r="B46" s="90" t="s">
        <v>57</v>
      </c>
      <c r="C46" s="90">
        <v>8</v>
      </c>
      <c r="D46" s="91">
        <f t="shared" si="0"/>
        <v>1.1283497884344147</v>
      </c>
      <c r="E46" s="97">
        <v>1278</v>
      </c>
      <c r="F46" s="90">
        <v>170</v>
      </c>
    </row>
    <row r="47" spans="1:6" ht="17.25" customHeight="1" x14ac:dyDescent="0.25">
      <c r="A47" s="161"/>
      <c r="B47" s="90" t="s">
        <v>58</v>
      </c>
      <c r="C47" s="90">
        <v>9</v>
      </c>
      <c r="D47" s="91">
        <f t="shared" si="0"/>
        <v>1.2693935119887165</v>
      </c>
      <c r="E47" s="90">
        <v>999</v>
      </c>
      <c r="F47" s="90">
        <v>81</v>
      </c>
    </row>
    <row r="48" spans="1:6" x14ac:dyDescent="0.25">
      <c r="A48" s="165" t="s">
        <v>241</v>
      </c>
      <c r="B48" s="165"/>
      <c r="C48" s="165"/>
      <c r="D48" s="165"/>
      <c r="E48" s="165"/>
      <c r="F48" s="165"/>
    </row>
    <row r="49" spans="1:6" x14ac:dyDescent="0.25">
      <c r="A49" s="22"/>
      <c r="B49" s="22"/>
      <c r="C49" s="22"/>
      <c r="D49" s="22"/>
      <c r="E49" s="22"/>
      <c r="F49" s="22"/>
    </row>
  </sheetData>
  <mergeCells count="17">
    <mergeCell ref="A48:F48"/>
    <mergeCell ref="A24:A28"/>
    <mergeCell ref="A29:A33"/>
    <mergeCell ref="A34:A36"/>
    <mergeCell ref="A37:A40"/>
    <mergeCell ref="A41:A43"/>
    <mergeCell ref="A44:A47"/>
    <mergeCell ref="A7:B7"/>
    <mergeCell ref="A8:A10"/>
    <mergeCell ref="A11:A16"/>
    <mergeCell ref="A17:A19"/>
    <mergeCell ref="A20:A23"/>
    <mergeCell ref="A4:A6"/>
    <mergeCell ref="B4:B6"/>
    <mergeCell ref="C4:D5"/>
    <mergeCell ref="E4:F4"/>
    <mergeCell ref="A3:F3"/>
  </mergeCells>
  <pageMargins left="0.99" right="0.92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46"/>
  <sheetViews>
    <sheetView workbookViewId="0">
      <selection activeCell="I42" sqref="I42"/>
    </sheetView>
  </sheetViews>
  <sheetFormatPr baseColWidth="10" defaultRowHeight="15" x14ac:dyDescent="0.25"/>
  <cols>
    <col min="1" max="1" width="13.5703125" customWidth="1"/>
    <col min="2" max="2" width="26.7109375" customWidth="1"/>
    <col min="3" max="3" width="17.140625" customWidth="1"/>
    <col min="4" max="4" width="15.140625" customWidth="1"/>
    <col min="5" max="5" width="12.85546875" customWidth="1"/>
    <col min="6" max="6" width="14" customWidth="1"/>
    <col min="7" max="7" width="14.5703125" customWidth="1"/>
    <col min="8" max="8" width="13.85546875" customWidth="1"/>
  </cols>
  <sheetData>
    <row r="1" spans="1:8" ht="27.75" customHeight="1" x14ac:dyDescent="0.25">
      <c r="A1" s="167" t="s">
        <v>235</v>
      </c>
      <c r="B1" s="167"/>
      <c r="C1" s="167"/>
      <c r="D1" s="167"/>
      <c r="E1" s="167"/>
      <c r="F1" s="167"/>
      <c r="G1" s="167"/>
      <c r="H1" s="167"/>
    </row>
    <row r="2" spans="1:8" ht="16.5" customHeight="1" x14ac:dyDescent="0.25">
      <c r="A2" s="145" t="s">
        <v>175</v>
      </c>
      <c r="B2" s="166" t="s">
        <v>0</v>
      </c>
      <c r="C2" s="166" t="s">
        <v>230</v>
      </c>
      <c r="D2" s="166"/>
      <c r="E2" s="166" t="s">
        <v>231</v>
      </c>
      <c r="F2" s="166"/>
      <c r="G2" s="145" t="s">
        <v>1</v>
      </c>
      <c r="H2" s="145"/>
    </row>
    <row r="3" spans="1:8" ht="14.25" customHeight="1" x14ac:dyDescent="0.25">
      <c r="A3" s="145"/>
      <c r="B3" s="166"/>
      <c r="C3" s="166"/>
      <c r="D3" s="166"/>
      <c r="E3" s="166"/>
      <c r="F3" s="166"/>
      <c r="G3" s="160" t="s">
        <v>4</v>
      </c>
      <c r="H3" s="160" t="s">
        <v>3</v>
      </c>
    </row>
    <row r="4" spans="1:8" ht="2.25" customHeight="1" x14ac:dyDescent="0.25">
      <c r="A4" s="145"/>
      <c r="B4" s="166"/>
      <c r="C4" s="166"/>
      <c r="D4" s="166"/>
      <c r="E4" s="166"/>
      <c r="F4" s="166"/>
      <c r="G4" s="160"/>
      <c r="H4" s="160"/>
    </row>
    <row r="5" spans="1:8" ht="15" customHeight="1" x14ac:dyDescent="0.25">
      <c r="A5" s="160" t="s">
        <v>8</v>
      </c>
      <c r="B5" s="160"/>
      <c r="C5" s="82">
        <f t="shared" ref="C5:H5" si="0">SUM(C6:C45)</f>
        <v>89</v>
      </c>
      <c r="D5" s="83">
        <f t="shared" si="0"/>
        <v>99.999999999999972</v>
      </c>
      <c r="E5" s="87">
        <f t="shared" si="0"/>
        <v>65</v>
      </c>
      <c r="F5" s="83">
        <f t="shared" si="0"/>
        <v>100</v>
      </c>
      <c r="G5" s="88">
        <f t="shared" si="0"/>
        <v>1713</v>
      </c>
      <c r="H5" s="89">
        <f t="shared" si="0"/>
        <v>1735</v>
      </c>
    </row>
    <row r="6" spans="1:8" ht="15.75" customHeight="1" x14ac:dyDescent="0.25">
      <c r="A6" s="161" t="s">
        <v>9</v>
      </c>
      <c r="B6" s="63" t="s">
        <v>223</v>
      </c>
      <c r="C6" s="63">
        <v>48</v>
      </c>
      <c r="D6" s="91">
        <f>(C6/$C$5)*100</f>
        <v>53.932584269662918</v>
      </c>
      <c r="E6" s="88">
        <v>24</v>
      </c>
      <c r="F6" s="59">
        <f>(E6/$E$5)*100</f>
        <v>36.923076923076927</v>
      </c>
      <c r="G6" s="88">
        <v>580</v>
      </c>
      <c r="H6" s="88">
        <v>543</v>
      </c>
    </row>
    <row r="7" spans="1:8" ht="16.5" customHeight="1" x14ac:dyDescent="0.25">
      <c r="A7" s="161"/>
      <c r="B7" s="90" t="s">
        <v>224</v>
      </c>
      <c r="C7" s="90">
        <v>0</v>
      </c>
      <c r="D7" s="91">
        <f t="shared" ref="D7:D45" si="1">(C7/$C$5)*100</f>
        <v>0</v>
      </c>
      <c r="E7" s="90">
        <v>0</v>
      </c>
      <c r="F7" s="59">
        <f t="shared" ref="F7:F45" si="2">(E7/$E$5)*100</f>
        <v>0</v>
      </c>
      <c r="G7" s="90">
        <v>0</v>
      </c>
      <c r="H7" s="90">
        <v>93</v>
      </c>
    </row>
    <row r="8" spans="1:8" ht="18" customHeight="1" x14ac:dyDescent="0.25">
      <c r="A8" s="161"/>
      <c r="B8" s="90" t="s">
        <v>12</v>
      </c>
      <c r="C8" s="90">
        <v>0</v>
      </c>
      <c r="D8" s="91">
        <f t="shared" si="1"/>
        <v>0</v>
      </c>
      <c r="E8" s="90">
        <v>0</v>
      </c>
      <c r="F8" s="59">
        <f t="shared" si="2"/>
        <v>0</v>
      </c>
      <c r="G8" s="90">
        <v>0</v>
      </c>
      <c r="H8" s="90">
        <v>0</v>
      </c>
    </row>
    <row r="9" spans="1:8" ht="17.25" customHeight="1" x14ac:dyDescent="0.25">
      <c r="A9" s="161" t="s">
        <v>13</v>
      </c>
      <c r="B9" s="90" t="s">
        <v>14</v>
      </c>
      <c r="C9" s="90">
        <v>8</v>
      </c>
      <c r="D9" s="91">
        <f t="shared" si="1"/>
        <v>8.9887640449438209</v>
      </c>
      <c r="E9" s="90">
        <v>2</v>
      </c>
      <c r="F9" s="59">
        <f t="shared" si="2"/>
        <v>3.0769230769230771</v>
      </c>
      <c r="G9" s="90">
        <v>37</v>
      </c>
      <c r="H9" s="90">
        <v>7</v>
      </c>
    </row>
    <row r="10" spans="1:8" ht="15.75" customHeight="1" x14ac:dyDescent="0.25">
      <c r="A10" s="161"/>
      <c r="B10" s="90" t="s">
        <v>225</v>
      </c>
      <c r="C10" s="90">
        <v>0</v>
      </c>
      <c r="D10" s="91">
        <f t="shared" si="1"/>
        <v>0</v>
      </c>
      <c r="E10" s="90">
        <v>0</v>
      </c>
      <c r="F10" s="59">
        <f t="shared" si="2"/>
        <v>0</v>
      </c>
      <c r="G10" s="90">
        <v>0</v>
      </c>
      <c r="H10" s="90">
        <v>0</v>
      </c>
    </row>
    <row r="11" spans="1:8" ht="16.5" customHeight="1" x14ac:dyDescent="0.25">
      <c r="A11" s="161"/>
      <c r="B11" s="90" t="s">
        <v>18</v>
      </c>
      <c r="C11" s="90">
        <v>0</v>
      </c>
      <c r="D11" s="91">
        <f t="shared" si="1"/>
        <v>0</v>
      </c>
      <c r="E11" s="90">
        <v>0</v>
      </c>
      <c r="F11" s="59">
        <f t="shared" si="2"/>
        <v>0</v>
      </c>
      <c r="G11" s="90">
        <v>0</v>
      </c>
      <c r="H11" s="90">
        <v>0</v>
      </c>
    </row>
    <row r="12" spans="1:8" ht="14.25" customHeight="1" x14ac:dyDescent="0.25">
      <c r="A12" s="161"/>
      <c r="B12" s="90" t="s">
        <v>232</v>
      </c>
      <c r="C12" s="90">
        <v>1</v>
      </c>
      <c r="D12" s="91">
        <f t="shared" si="1"/>
        <v>1.1235955056179776</v>
      </c>
      <c r="E12" s="90">
        <v>2</v>
      </c>
      <c r="F12" s="59">
        <f t="shared" si="2"/>
        <v>3.0769230769230771</v>
      </c>
      <c r="G12" s="90">
        <v>74</v>
      </c>
      <c r="H12" s="90">
        <v>14</v>
      </c>
    </row>
    <row r="13" spans="1:8" ht="15.75" customHeight="1" x14ac:dyDescent="0.25">
      <c r="A13" s="161"/>
      <c r="B13" s="90" t="s">
        <v>17</v>
      </c>
      <c r="C13" s="90">
        <v>0</v>
      </c>
      <c r="D13" s="91">
        <f t="shared" si="1"/>
        <v>0</v>
      </c>
      <c r="E13" s="90">
        <v>0</v>
      </c>
      <c r="F13" s="59">
        <f t="shared" si="2"/>
        <v>0</v>
      </c>
      <c r="G13" s="90">
        <v>0</v>
      </c>
      <c r="H13" s="90">
        <v>0</v>
      </c>
    </row>
    <row r="14" spans="1:8" ht="15.75" customHeight="1" x14ac:dyDescent="0.25">
      <c r="A14" s="161"/>
      <c r="B14" s="90" t="s">
        <v>19</v>
      </c>
      <c r="C14" s="90">
        <v>0</v>
      </c>
      <c r="D14" s="91">
        <f t="shared" si="1"/>
        <v>0</v>
      </c>
      <c r="E14" s="90">
        <v>0</v>
      </c>
      <c r="F14" s="59">
        <f t="shared" si="2"/>
        <v>0</v>
      </c>
      <c r="G14" s="90">
        <v>0</v>
      </c>
      <c r="H14" s="90">
        <v>0</v>
      </c>
    </row>
    <row r="15" spans="1:8" x14ac:dyDescent="0.25">
      <c r="A15" s="161" t="s">
        <v>20</v>
      </c>
      <c r="B15" s="90" t="s">
        <v>21</v>
      </c>
      <c r="C15" s="90">
        <v>0</v>
      </c>
      <c r="D15" s="91">
        <f t="shared" si="1"/>
        <v>0</v>
      </c>
      <c r="E15" s="90">
        <v>0</v>
      </c>
      <c r="F15" s="59">
        <f t="shared" si="2"/>
        <v>0</v>
      </c>
      <c r="G15" s="90">
        <v>0</v>
      </c>
      <c r="H15" s="90">
        <v>0</v>
      </c>
    </row>
    <row r="16" spans="1:8" ht="14.25" customHeight="1" x14ac:dyDescent="0.25">
      <c r="A16" s="161"/>
      <c r="B16" s="90" t="s">
        <v>22</v>
      </c>
      <c r="C16" s="90">
        <v>0</v>
      </c>
      <c r="D16" s="91">
        <f t="shared" si="1"/>
        <v>0</v>
      </c>
      <c r="E16" s="90">
        <v>0</v>
      </c>
      <c r="F16" s="59">
        <f t="shared" si="2"/>
        <v>0</v>
      </c>
      <c r="G16" s="90">
        <v>0</v>
      </c>
      <c r="H16" s="90">
        <v>0</v>
      </c>
    </row>
    <row r="17" spans="1:8" ht="15" customHeight="1" x14ac:dyDescent="0.25">
      <c r="A17" s="161"/>
      <c r="B17" s="90" t="s">
        <v>23</v>
      </c>
      <c r="C17" s="90">
        <v>1</v>
      </c>
      <c r="D17" s="91">
        <f t="shared" si="1"/>
        <v>1.1235955056179776</v>
      </c>
      <c r="E17" s="90">
        <v>7</v>
      </c>
      <c r="F17" s="59">
        <f t="shared" si="2"/>
        <v>10.76923076923077</v>
      </c>
      <c r="G17" s="90">
        <v>594</v>
      </c>
      <c r="H17" s="90">
        <v>85</v>
      </c>
    </row>
    <row r="18" spans="1:8" ht="15.75" customHeight="1" x14ac:dyDescent="0.25">
      <c r="A18" s="161" t="s">
        <v>24</v>
      </c>
      <c r="B18" s="90" t="s">
        <v>25</v>
      </c>
      <c r="C18" s="90">
        <v>7</v>
      </c>
      <c r="D18" s="91">
        <f t="shared" si="1"/>
        <v>7.8651685393258424</v>
      </c>
      <c r="E18" s="90">
        <v>9</v>
      </c>
      <c r="F18" s="59">
        <f t="shared" si="2"/>
        <v>13.846153846153847</v>
      </c>
      <c r="G18" s="90">
        <v>23</v>
      </c>
      <c r="H18" s="90">
        <v>47</v>
      </c>
    </row>
    <row r="19" spans="1:8" ht="18" customHeight="1" x14ac:dyDescent="0.25">
      <c r="A19" s="161"/>
      <c r="B19" s="90" t="s">
        <v>26</v>
      </c>
      <c r="C19" s="90">
        <v>2</v>
      </c>
      <c r="D19" s="91">
        <f t="shared" si="1"/>
        <v>2.2471910112359552</v>
      </c>
      <c r="E19" s="90">
        <v>8</v>
      </c>
      <c r="F19" s="59">
        <f t="shared" si="2"/>
        <v>12.307692307692308</v>
      </c>
      <c r="G19" s="90">
        <v>256</v>
      </c>
      <c r="H19" s="90">
        <v>304</v>
      </c>
    </row>
    <row r="20" spans="1:8" x14ac:dyDescent="0.25">
      <c r="A20" s="161"/>
      <c r="B20" s="90" t="s">
        <v>27</v>
      </c>
      <c r="C20" s="90">
        <v>0</v>
      </c>
      <c r="D20" s="91">
        <f t="shared" si="1"/>
        <v>0</v>
      </c>
      <c r="E20" s="90">
        <v>0</v>
      </c>
      <c r="F20" s="59">
        <f t="shared" si="2"/>
        <v>0</v>
      </c>
      <c r="G20" s="90">
        <v>0</v>
      </c>
      <c r="H20" s="90">
        <v>0</v>
      </c>
    </row>
    <row r="21" spans="1:8" ht="18.75" customHeight="1" x14ac:dyDescent="0.25">
      <c r="A21" s="161"/>
      <c r="B21" s="90" t="s">
        <v>28</v>
      </c>
      <c r="C21" s="90">
        <v>0</v>
      </c>
      <c r="D21" s="91">
        <f t="shared" si="1"/>
        <v>0</v>
      </c>
      <c r="E21" s="90">
        <v>0</v>
      </c>
      <c r="F21" s="59">
        <f t="shared" si="2"/>
        <v>0</v>
      </c>
      <c r="G21" s="90">
        <v>0</v>
      </c>
      <c r="H21" s="90">
        <v>0</v>
      </c>
    </row>
    <row r="22" spans="1:8" ht="18.75" customHeight="1" x14ac:dyDescent="0.25">
      <c r="A22" s="161" t="s">
        <v>173</v>
      </c>
      <c r="B22" s="90" t="s">
        <v>30</v>
      </c>
      <c r="C22" s="90">
        <v>0</v>
      </c>
      <c r="D22" s="91">
        <f t="shared" si="1"/>
        <v>0</v>
      </c>
      <c r="E22" s="90">
        <v>0</v>
      </c>
      <c r="F22" s="59">
        <f t="shared" si="2"/>
        <v>0</v>
      </c>
      <c r="G22" s="90">
        <v>0</v>
      </c>
      <c r="H22" s="90">
        <v>0</v>
      </c>
    </row>
    <row r="23" spans="1:8" x14ac:dyDescent="0.25">
      <c r="A23" s="161"/>
      <c r="B23" s="90" t="s">
        <v>31</v>
      </c>
      <c r="C23" s="90">
        <v>0</v>
      </c>
      <c r="D23" s="91">
        <f t="shared" si="1"/>
        <v>0</v>
      </c>
      <c r="E23" s="90">
        <v>0</v>
      </c>
      <c r="F23" s="59">
        <f t="shared" si="2"/>
        <v>0</v>
      </c>
      <c r="G23" s="90">
        <v>0</v>
      </c>
      <c r="H23" s="90">
        <v>0</v>
      </c>
    </row>
    <row r="24" spans="1:8" ht="19.5" customHeight="1" x14ac:dyDescent="0.25">
      <c r="A24" s="161"/>
      <c r="B24" s="90" t="s">
        <v>32</v>
      </c>
      <c r="C24" s="90">
        <v>0</v>
      </c>
      <c r="D24" s="91">
        <f t="shared" si="1"/>
        <v>0</v>
      </c>
      <c r="E24" s="90">
        <v>0</v>
      </c>
      <c r="F24" s="59">
        <f t="shared" si="2"/>
        <v>0</v>
      </c>
      <c r="G24" s="90">
        <v>0</v>
      </c>
      <c r="H24" s="90">
        <v>0</v>
      </c>
    </row>
    <row r="25" spans="1:8" ht="18.75" customHeight="1" x14ac:dyDescent="0.25">
      <c r="A25" s="161"/>
      <c r="B25" s="90" t="s">
        <v>33</v>
      </c>
      <c r="C25" s="90">
        <v>0</v>
      </c>
      <c r="D25" s="91">
        <f t="shared" si="1"/>
        <v>0</v>
      </c>
      <c r="E25" s="90">
        <v>0</v>
      </c>
      <c r="F25" s="59">
        <f t="shared" si="2"/>
        <v>0</v>
      </c>
      <c r="G25" s="90">
        <v>0</v>
      </c>
      <c r="H25" s="90">
        <v>0</v>
      </c>
    </row>
    <row r="26" spans="1:8" ht="16.5" customHeight="1" x14ac:dyDescent="0.25">
      <c r="A26" s="161"/>
      <c r="B26" s="90" t="s">
        <v>34</v>
      </c>
      <c r="C26" s="90">
        <v>1</v>
      </c>
      <c r="D26" s="91">
        <f t="shared" si="1"/>
        <v>1.1235955056179776</v>
      </c>
      <c r="E26" s="90">
        <v>4</v>
      </c>
      <c r="F26" s="59">
        <f t="shared" si="2"/>
        <v>6.1538461538461542</v>
      </c>
      <c r="G26" s="90">
        <v>29</v>
      </c>
      <c r="H26" s="90">
        <v>63</v>
      </c>
    </row>
    <row r="27" spans="1:8" ht="17.25" customHeight="1" x14ac:dyDescent="0.25">
      <c r="A27" s="161" t="s">
        <v>35</v>
      </c>
      <c r="B27" s="90" t="s">
        <v>36</v>
      </c>
      <c r="C27" s="90">
        <v>2</v>
      </c>
      <c r="D27" s="91">
        <f t="shared" si="1"/>
        <v>2.2471910112359552</v>
      </c>
      <c r="E27" s="90">
        <v>1</v>
      </c>
      <c r="F27" s="59">
        <f t="shared" si="2"/>
        <v>1.5384615384615385</v>
      </c>
      <c r="G27" s="90">
        <v>27</v>
      </c>
      <c r="H27" s="90">
        <v>0</v>
      </c>
    </row>
    <row r="28" spans="1:8" ht="15" customHeight="1" x14ac:dyDescent="0.25">
      <c r="A28" s="161"/>
      <c r="B28" s="90" t="s">
        <v>37</v>
      </c>
      <c r="C28" s="90">
        <v>6</v>
      </c>
      <c r="D28" s="91">
        <f t="shared" si="1"/>
        <v>6.7415730337078648</v>
      </c>
      <c r="E28" s="90">
        <v>1</v>
      </c>
      <c r="F28" s="59">
        <f t="shared" si="2"/>
        <v>1.5384615384615385</v>
      </c>
      <c r="G28" s="90">
        <v>4</v>
      </c>
      <c r="H28" s="90">
        <v>8</v>
      </c>
    </row>
    <row r="29" spans="1:8" ht="17.25" customHeight="1" x14ac:dyDescent="0.25">
      <c r="A29" s="161"/>
      <c r="B29" s="90" t="s">
        <v>226</v>
      </c>
      <c r="C29" s="90">
        <v>0</v>
      </c>
      <c r="D29" s="91">
        <f t="shared" si="1"/>
        <v>0</v>
      </c>
      <c r="E29" s="90">
        <v>0</v>
      </c>
      <c r="F29" s="59">
        <f t="shared" si="2"/>
        <v>0</v>
      </c>
      <c r="G29" s="90">
        <v>0</v>
      </c>
      <c r="H29" s="90">
        <v>0</v>
      </c>
    </row>
    <row r="30" spans="1:8" ht="19.5" customHeight="1" x14ac:dyDescent="0.25">
      <c r="A30" s="161"/>
      <c r="B30" s="90" t="s">
        <v>39</v>
      </c>
      <c r="C30" s="90">
        <v>0</v>
      </c>
      <c r="D30" s="91">
        <f t="shared" si="1"/>
        <v>0</v>
      </c>
      <c r="E30" s="90">
        <v>0</v>
      </c>
      <c r="F30" s="59">
        <f t="shared" si="2"/>
        <v>0</v>
      </c>
      <c r="G30" s="90">
        <v>0</v>
      </c>
      <c r="H30" s="90">
        <v>0</v>
      </c>
    </row>
    <row r="31" spans="1:8" ht="18" customHeight="1" x14ac:dyDescent="0.25">
      <c r="A31" s="161"/>
      <c r="B31" s="90" t="s">
        <v>136</v>
      </c>
      <c r="C31" s="90">
        <v>0</v>
      </c>
      <c r="D31" s="91">
        <f t="shared" si="1"/>
        <v>0</v>
      </c>
      <c r="E31" s="90">
        <v>0</v>
      </c>
      <c r="F31" s="59">
        <f t="shared" si="2"/>
        <v>0</v>
      </c>
      <c r="G31" s="90">
        <v>0</v>
      </c>
      <c r="H31" s="90">
        <v>0</v>
      </c>
    </row>
    <row r="32" spans="1:8" ht="18" customHeight="1" x14ac:dyDescent="0.25">
      <c r="A32" s="161" t="s">
        <v>41</v>
      </c>
      <c r="B32" s="90" t="s">
        <v>42</v>
      </c>
      <c r="C32" s="90">
        <v>8</v>
      </c>
      <c r="D32" s="91">
        <f t="shared" si="1"/>
        <v>8.9887640449438209</v>
      </c>
      <c r="E32" s="90">
        <v>1</v>
      </c>
      <c r="F32" s="59">
        <f t="shared" si="2"/>
        <v>1.5384615384615385</v>
      </c>
      <c r="G32" s="90">
        <v>28</v>
      </c>
      <c r="H32" s="90">
        <v>27</v>
      </c>
    </row>
    <row r="33" spans="1:8" ht="18.75" customHeight="1" x14ac:dyDescent="0.25">
      <c r="A33" s="161"/>
      <c r="B33" s="90" t="s">
        <v>43</v>
      </c>
      <c r="C33" s="90">
        <v>1</v>
      </c>
      <c r="D33" s="91">
        <f t="shared" si="1"/>
        <v>1.1235955056179776</v>
      </c>
      <c r="E33" s="90">
        <v>1</v>
      </c>
      <c r="F33" s="59">
        <f t="shared" si="2"/>
        <v>1.5384615384615385</v>
      </c>
      <c r="G33" s="90">
        <v>5</v>
      </c>
      <c r="H33" s="90">
        <v>13</v>
      </c>
    </row>
    <row r="34" spans="1:8" ht="18.75" customHeight="1" x14ac:dyDescent="0.25">
      <c r="A34" s="161"/>
      <c r="B34" s="90" t="s">
        <v>44</v>
      </c>
      <c r="C34" s="90">
        <v>3</v>
      </c>
      <c r="D34" s="91">
        <f t="shared" si="1"/>
        <v>3.3707865168539324</v>
      </c>
      <c r="E34" s="90">
        <v>4</v>
      </c>
      <c r="F34" s="59">
        <f t="shared" si="2"/>
        <v>6.1538461538461542</v>
      </c>
      <c r="G34" s="90">
        <v>45</v>
      </c>
      <c r="H34" s="90">
        <v>30</v>
      </c>
    </row>
    <row r="35" spans="1:8" ht="17.25" customHeight="1" x14ac:dyDescent="0.25">
      <c r="A35" s="161" t="s">
        <v>45</v>
      </c>
      <c r="B35" s="90" t="s">
        <v>46</v>
      </c>
      <c r="C35" s="90">
        <v>0</v>
      </c>
      <c r="D35" s="91">
        <f t="shared" si="1"/>
        <v>0</v>
      </c>
      <c r="E35" s="90">
        <v>0</v>
      </c>
      <c r="F35" s="59">
        <f t="shared" si="2"/>
        <v>0</v>
      </c>
      <c r="G35" s="90">
        <v>0</v>
      </c>
      <c r="H35" s="90">
        <v>0</v>
      </c>
    </row>
    <row r="36" spans="1:8" ht="16.5" customHeight="1" x14ac:dyDescent="0.25">
      <c r="A36" s="161"/>
      <c r="B36" s="90" t="s">
        <v>47</v>
      </c>
      <c r="C36" s="90">
        <v>0</v>
      </c>
      <c r="D36" s="91">
        <f t="shared" si="1"/>
        <v>0</v>
      </c>
      <c r="E36" s="90">
        <v>0</v>
      </c>
      <c r="F36" s="59">
        <f t="shared" si="2"/>
        <v>0</v>
      </c>
      <c r="G36" s="90">
        <v>0</v>
      </c>
      <c r="H36" s="90">
        <v>0</v>
      </c>
    </row>
    <row r="37" spans="1:8" ht="15.75" customHeight="1" x14ac:dyDescent="0.25">
      <c r="A37" s="161"/>
      <c r="B37" s="90" t="s">
        <v>48</v>
      </c>
      <c r="C37" s="90">
        <v>0</v>
      </c>
      <c r="D37" s="91">
        <f t="shared" si="1"/>
        <v>0</v>
      </c>
      <c r="E37" s="90">
        <v>0</v>
      </c>
      <c r="F37" s="59">
        <f t="shared" si="2"/>
        <v>0</v>
      </c>
      <c r="G37" s="90">
        <v>0</v>
      </c>
      <c r="H37" s="90">
        <v>0</v>
      </c>
    </row>
    <row r="38" spans="1:8" ht="19.5" customHeight="1" x14ac:dyDescent="0.25">
      <c r="A38" s="161"/>
      <c r="B38" s="90" t="s">
        <v>49</v>
      </c>
      <c r="C38" s="90">
        <v>0</v>
      </c>
      <c r="D38" s="91">
        <f t="shared" si="1"/>
        <v>0</v>
      </c>
      <c r="E38" s="90">
        <v>0</v>
      </c>
      <c r="F38" s="59">
        <f t="shared" si="2"/>
        <v>0</v>
      </c>
      <c r="G38" s="90">
        <v>0</v>
      </c>
      <c r="H38" s="90">
        <v>0</v>
      </c>
    </row>
    <row r="39" spans="1:8" ht="15.75" customHeight="1" x14ac:dyDescent="0.25">
      <c r="A39" s="161" t="s">
        <v>50</v>
      </c>
      <c r="B39" s="90" t="s">
        <v>51</v>
      </c>
      <c r="C39" s="90">
        <v>0</v>
      </c>
      <c r="D39" s="91">
        <f t="shared" si="1"/>
        <v>0</v>
      </c>
      <c r="E39" s="90">
        <v>0</v>
      </c>
      <c r="F39" s="59">
        <f t="shared" si="2"/>
        <v>0</v>
      </c>
      <c r="G39" s="90">
        <v>0</v>
      </c>
      <c r="H39" s="90">
        <v>0</v>
      </c>
    </row>
    <row r="40" spans="1:8" ht="15.75" customHeight="1" x14ac:dyDescent="0.25">
      <c r="A40" s="161"/>
      <c r="B40" s="90" t="s">
        <v>52</v>
      </c>
      <c r="C40" s="90">
        <v>0</v>
      </c>
      <c r="D40" s="91">
        <f t="shared" si="1"/>
        <v>0</v>
      </c>
      <c r="E40" s="90">
        <v>0</v>
      </c>
      <c r="F40" s="59">
        <f t="shared" si="2"/>
        <v>0</v>
      </c>
      <c r="G40" s="90">
        <v>0</v>
      </c>
      <c r="H40" s="90">
        <v>0</v>
      </c>
    </row>
    <row r="41" spans="1:8" ht="19.5" customHeight="1" x14ac:dyDescent="0.25">
      <c r="A41" s="161"/>
      <c r="B41" s="90" t="s">
        <v>139</v>
      </c>
      <c r="C41" s="90">
        <v>0</v>
      </c>
      <c r="D41" s="91">
        <f t="shared" si="1"/>
        <v>0</v>
      </c>
      <c r="E41" s="90">
        <v>0</v>
      </c>
      <c r="F41" s="59">
        <f t="shared" si="2"/>
        <v>0</v>
      </c>
      <c r="G41" s="90">
        <v>0</v>
      </c>
      <c r="H41" s="90">
        <v>0</v>
      </c>
    </row>
    <row r="42" spans="1:8" ht="15" customHeight="1" x14ac:dyDescent="0.25">
      <c r="A42" s="161" t="s">
        <v>54</v>
      </c>
      <c r="B42" s="90" t="s">
        <v>55</v>
      </c>
      <c r="C42" s="90">
        <v>0</v>
      </c>
      <c r="D42" s="91">
        <f t="shared" si="1"/>
        <v>0</v>
      </c>
      <c r="E42" s="90">
        <v>0</v>
      </c>
      <c r="F42" s="59">
        <f t="shared" si="2"/>
        <v>0</v>
      </c>
      <c r="G42" s="90">
        <v>0</v>
      </c>
      <c r="H42" s="90">
        <v>0</v>
      </c>
    </row>
    <row r="43" spans="1:8" ht="16.5" customHeight="1" x14ac:dyDescent="0.25">
      <c r="A43" s="161"/>
      <c r="B43" s="90" t="s">
        <v>56</v>
      </c>
      <c r="C43" s="90">
        <v>1</v>
      </c>
      <c r="D43" s="91">
        <f t="shared" si="1"/>
        <v>1.1235955056179776</v>
      </c>
      <c r="E43" s="90">
        <v>1</v>
      </c>
      <c r="F43" s="59">
        <f t="shared" si="2"/>
        <v>1.5384615384615385</v>
      </c>
      <c r="G43" s="90">
        <v>11</v>
      </c>
      <c r="H43" s="90">
        <v>501</v>
      </c>
    </row>
    <row r="44" spans="1:8" ht="16.5" customHeight="1" x14ac:dyDescent="0.25">
      <c r="A44" s="161"/>
      <c r="B44" s="90" t="s">
        <v>57</v>
      </c>
      <c r="C44" s="90">
        <v>0</v>
      </c>
      <c r="D44" s="91">
        <f t="shared" si="1"/>
        <v>0</v>
      </c>
      <c r="E44" s="90">
        <v>0</v>
      </c>
      <c r="F44" s="59">
        <f t="shared" si="2"/>
        <v>0</v>
      </c>
      <c r="G44" s="90">
        <v>0</v>
      </c>
      <c r="H44" s="90">
        <v>0</v>
      </c>
    </row>
    <row r="45" spans="1:8" ht="17.25" customHeight="1" x14ac:dyDescent="0.25">
      <c r="A45" s="161"/>
      <c r="B45" s="90" t="s">
        <v>58</v>
      </c>
      <c r="C45" s="90">
        <v>0</v>
      </c>
      <c r="D45" s="91">
        <f t="shared" si="1"/>
        <v>0</v>
      </c>
      <c r="E45" s="90">
        <v>0</v>
      </c>
      <c r="F45" s="59">
        <f t="shared" si="2"/>
        <v>0</v>
      </c>
      <c r="G45" s="90">
        <v>0</v>
      </c>
      <c r="H45" s="90">
        <v>0</v>
      </c>
    </row>
    <row r="46" spans="1:8" x14ac:dyDescent="0.25">
      <c r="A46" s="162" t="s">
        <v>241</v>
      </c>
      <c r="B46" s="162"/>
      <c r="C46" s="162"/>
      <c r="D46" s="162"/>
      <c r="E46" s="162"/>
      <c r="F46" s="162"/>
      <c r="G46" s="162"/>
      <c r="H46" s="162"/>
    </row>
  </sheetData>
  <mergeCells count="20">
    <mergeCell ref="H3:H4"/>
    <mergeCell ref="C2:D4"/>
    <mergeCell ref="E2:F4"/>
    <mergeCell ref="G2:H2"/>
    <mergeCell ref="A1:H1"/>
    <mergeCell ref="A15:A17"/>
    <mergeCell ref="A18:A21"/>
    <mergeCell ref="A22:A26"/>
    <mergeCell ref="A27:A31"/>
    <mergeCell ref="G3:G4"/>
    <mergeCell ref="B2:B4"/>
    <mergeCell ref="A2:A4"/>
    <mergeCell ref="A5:B5"/>
    <mergeCell ref="A6:A8"/>
    <mergeCell ref="A9:A14"/>
    <mergeCell ref="A32:A34"/>
    <mergeCell ref="A35:A38"/>
    <mergeCell ref="A39:A41"/>
    <mergeCell ref="A42:A45"/>
    <mergeCell ref="A46:H46"/>
  </mergeCells>
  <pageMargins left="0.99" right="0.74" top="0.48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48"/>
  <sheetViews>
    <sheetView workbookViewId="0">
      <selection activeCell="L6" sqref="L6"/>
    </sheetView>
  </sheetViews>
  <sheetFormatPr baseColWidth="10" defaultRowHeight="15" x14ac:dyDescent="0.25"/>
  <cols>
    <col min="5" max="5" width="22.85546875" customWidth="1"/>
    <col min="6" max="6" width="12.28515625" customWidth="1"/>
    <col min="7" max="7" width="12.7109375" customWidth="1"/>
    <col min="8" max="8" width="11.140625" customWidth="1"/>
    <col min="9" max="9" width="12.5703125" customWidth="1"/>
    <col min="10" max="10" width="11.85546875" customWidth="1"/>
    <col min="11" max="11" width="13.5703125" customWidth="1"/>
    <col min="12" max="12" width="11" customWidth="1"/>
  </cols>
  <sheetData>
    <row r="2" spans="1:25" ht="27" customHeight="1" x14ac:dyDescent="0.25">
      <c r="A2" s="125" t="s">
        <v>174</v>
      </c>
      <c r="B2" s="125"/>
      <c r="C2" s="125"/>
      <c r="D2" s="125"/>
      <c r="E2" s="125"/>
      <c r="F2" s="35"/>
      <c r="G2" s="35"/>
      <c r="H2" s="35"/>
      <c r="I2" s="35"/>
    </row>
    <row r="3" spans="1:25" ht="35.25" customHeight="1" x14ac:dyDescent="0.25">
      <c r="A3" s="25" t="s">
        <v>164</v>
      </c>
      <c r="B3" s="26" t="s">
        <v>165</v>
      </c>
      <c r="C3" s="26" t="s">
        <v>166</v>
      </c>
      <c r="D3" s="26"/>
      <c r="E3" s="26"/>
      <c r="F3" s="26"/>
      <c r="G3" s="26"/>
      <c r="H3" s="26" t="s">
        <v>167</v>
      </c>
      <c r="I3" s="26" t="s">
        <v>168</v>
      </c>
    </row>
    <row r="4" spans="1:25" x14ac:dyDescent="0.25">
      <c r="A4" s="25"/>
      <c r="B4" s="26"/>
      <c r="C4" s="26" t="s">
        <v>8</v>
      </c>
      <c r="D4" s="26" t="s">
        <v>169</v>
      </c>
      <c r="E4" s="26"/>
      <c r="F4" s="26" t="s">
        <v>170</v>
      </c>
      <c r="G4" s="26"/>
      <c r="H4" s="26"/>
      <c r="I4" s="26"/>
    </row>
    <row r="5" spans="1:25" x14ac:dyDescent="0.25">
      <c r="A5" s="25"/>
      <c r="B5" s="26"/>
      <c r="C5" s="26"/>
      <c r="D5" s="26" t="s">
        <v>5</v>
      </c>
      <c r="E5" s="26" t="s">
        <v>6</v>
      </c>
      <c r="F5" s="26" t="s">
        <v>5</v>
      </c>
      <c r="G5" s="26" t="s">
        <v>6</v>
      </c>
      <c r="H5" s="26"/>
      <c r="I5" s="26"/>
      <c r="M5" s="7"/>
    </row>
    <row r="6" spans="1:25" x14ac:dyDescent="0.25">
      <c r="A6" s="44" t="s">
        <v>171</v>
      </c>
      <c r="B6" s="44"/>
      <c r="C6" s="36">
        <f>SUM(C7:C46)</f>
        <v>10850</v>
      </c>
      <c r="D6" s="36">
        <f>SUM(D7:D46)</f>
        <v>9293</v>
      </c>
      <c r="E6" s="37">
        <v>71.400000000000006</v>
      </c>
      <c r="F6" s="36">
        <f>SUM(F7:F46)</f>
        <v>1557</v>
      </c>
      <c r="G6" s="37">
        <v>28.6</v>
      </c>
      <c r="H6" s="36">
        <f>SUM(H7:H46)</f>
        <v>3828</v>
      </c>
      <c r="I6" s="36">
        <f>SUM(I7:I46)</f>
        <v>715</v>
      </c>
      <c r="N6" s="8"/>
    </row>
    <row r="7" spans="1:25" ht="15" customHeight="1" x14ac:dyDescent="0.25">
      <c r="A7" s="43" t="s">
        <v>9</v>
      </c>
      <c r="B7" s="38" t="s">
        <v>10</v>
      </c>
      <c r="C7" s="39">
        <f>SUM(F7+D7)</f>
        <v>545</v>
      </c>
      <c r="D7" s="40">
        <v>351</v>
      </c>
      <c r="E7" s="41">
        <f t="shared" ref="E7:E46" si="0">(D7/$C$6)*100</f>
        <v>3.2350230414746544</v>
      </c>
      <c r="F7" s="40">
        <v>194</v>
      </c>
      <c r="G7" s="41">
        <f t="shared" ref="G7:G46" si="1">(F7/$C$6)*100</f>
        <v>1.7880184331797235</v>
      </c>
      <c r="H7" s="40">
        <v>2</v>
      </c>
      <c r="I7" s="42">
        <v>2</v>
      </c>
      <c r="N7" s="10"/>
      <c r="Q7" s="10"/>
    </row>
    <row r="8" spans="1:25" x14ac:dyDescent="0.25">
      <c r="A8" s="43"/>
      <c r="B8" s="38" t="s">
        <v>172</v>
      </c>
      <c r="C8" s="39">
        <f t="shared" ref="C8:C46" si="2">SUM(F8+D8)</f>
        <v>1191</v>
      </c>
      <c r="D8" s="40">
        <v>1019</v>
      </c>
      <c r="E8" s="41">
        <f t="shared" si="0"/>
        <v>9.3917050691244253</v>
      </c>
      <c r="F8" s="40">
        <v>172</v>
      </c>
      <c r="G8" s="41">
        <f t="shared" si="1"/>
        <v>1.5852534562211984</v>
      </c>
      <c r="H8" s="40">
        <v>296</v>
      </c>
      <c r="I8" s="42">
        <v>21</v>
      </c>
      <c r="N8" s="10"/>
      <c r="Q8" s="10"/>
    </row>
    <row r="9" spans="1:25" x14ac:dyDescent="0.25">
      <c r="A9" s="43"/>
      <c r="B9" s="38" t="s">
        <v>12</v>
      </c>
      <c r="C9" s="39">
        <f t="shared" si="2"/>
        <v>1058</v>
      </c>
      <c r="D9" s="40">
        <v>939</v>
      </c>
      <c r="E9" s="41">
        <f t="shared" si="0"/>
        <v>8.654377880184331</v>
      </c>
      <c r="F9" s="40">
        <v>119</v>
      </c>
      <c r="G9" s="41">
        <f t="shared" si="1"/>
        <v>1.096774193548387</v>
      </c>
      <c r="H9" s="40">
        <v>330</v>
      </c>
      <c r="I9" s="42">
        <v>22</v>
      </c>
      <c r="N9" s="10"/>
      <c r="Q9" s="10"/>
      <c r="Y9" t="e">
        <f>+W9W9</f>
        <v>#NAME?</v>
      </c>
    </row>
    <row r="10" spans="1:25" x14ac:dyDescent="0.25">
      <c r="A10" s="43" t="s">
        <v>13</v>
      </c>
      <c r="B10" s="38" t="s">
        <v>14</v>
      </c>
      <c r="C10" s="39">
        <f t="shared" si="2"/>
        <v>187</v>
      </c>
      <c r="D10" s="42">
        <v>183</v>
      </c>
      <c r="E10" s="41">
        <f t="shared" si="0"/>
        <v>1.6866359447004609</v>
      </c>
      <c r="F10" s="42">
        <v>4</v>
      </c>
      <c r="G10" s="41">
        <f t="shared" si="1"/>
        <v>3.6866359447004608E-2</v>
      </c>
      <c r="H10" s="42">
        <v>174</v>
      </c>
      <c r="I10" s="42">
        <v>8</v>
      </c>
      <c r="M10" s="9"/>
      <c r="N10" s="10"/>
      <c r="Q10" s="10"/>
    </row>
    <row r="11" spans="1:25" x14ac:dyDescent="0.25">
      <c r="A11" s="43"/>
      <c r="B11" s="38" t="s">
        <v>15</v>
      </c>
      <c r="C11" s="39">
        <f t="shared" si="2"/>
        <v>190</v>
      </c>
      <c r="D11" s="42">
        <v>171</v>
      </c>
      <c r="E11" s="41">
        <f t="shared" si="0"/>
        <v>1.5760368663594471</v>
      </c>
      <c r="F11" s="42">
        <v>19</v>
      </c>
      <c r="G11" s="41">
        <f t="shared" si="1"/>
        <v>0.17511520737327188</v>
      </c>
      <c r="H11" s="42">
        <v>70</v>
      </c>
      <c r="I11" s="42">
        <v>4</v>
      </c>
      <c r="M11" s="9"/>
      <c r="N11" s="10"/>
      <c r="Q11" s="10"/>
    </row>
    <row r="12" spans="1:25" x14ac:dyDescent="0.25">
      <c r="A12" s="43"/>
      <c r="B12" s="38" t="s">
        <v>16</v>
      </c>
      <c r="C12" s="39">
        <f t="shared" si="2"/>
        <v>189</v>
      </c>
      <c r="D12" s="40">
        <v>166</v>
      </c>
      <c r="E12" s="41">
        <f t="shared" si="0"/>
        <v>1.5299539170506913</v>
      </c>
      <c r="F12" s="42">
        <v>23</v>
      </c>
      <c r="G12" s="41">
        <f t="shared" si="1"/>
        <v>0.2119815668202765</v>
      </c>
      <c r="H12" s="40"/>
      <c r="I12" s="42">
        <v>6</v>
      </c>
      <c r="M12" s="9"/>
      <c r="N12" s="10"/>
      <c r="Q12" s="10"/>
    </row>
    <row r="13" spans="1:25" ht="14.25" customHeight="1" x14ac:dyDescent="0.25">
      <c r="A13" s="43"/>
      <c r="B13" s="38" t="s">
        <v>17</v>
      </c>
      <c r="C13" s="39">
        <f t="shared" si="2"/>
        <v>150</v>
      </c>
      <c r="D13" s="42">
        <v>147</v>
      </c>
      <c r="E13" s="41">
        <f t="shared" si="0"/>
        <v>1.3548387096774193</v>
      </c>
      <c r="F13" s="42">
        <v>3</v>
      </c>
      <c r="G13" s="41">
        <f t="shared" si="1"/>
        <v>2.7649769585253454E-2</v>
      </c>
      <c r="H13" s="42">
        <v>227</v>
      </c>
      <c r="I13" s="42">
        <v>0</v>
      </c>
      <c r="M13" s="9"/>
      <c r="N13" s="10"/>
      <c r="Q13" s="10"/>
    </row>
    <row r="14" spans="1:25" x14ac:dyDescent="0.25">
      <c r="A14" s="43"/>
      <c r="B14" s="38" t="s">
        <v>18</v>
      </c>
      <c r="C14" s="39">
        <f t="shared" si="2"/>
        <v>275</v>
      </c>
      <c r="D14" s="40">
        <v>242</v>
      </c>
      <c r="E14" s="41">
        <f t="shared" si="0"/>
        <v>2.2304147465437789</v>
      </c>
      <c r="F14" s="42">
        <v>33</v>
      </c>
      <c r="G14" s="41">
        <f t="shared" si="1"/>
        <v>0.30414746543778803</v>
      </c>
      <c r="H14" s="42">
        <v>61</v>
      </c>
      <c r="I14" s="42">
        <v>33</v>
      </c>
      <c r="M14" s="9"/>
      <c r="N14" s="10"/>
      <c r="Q14" s="10"/>
    </row>
    <row r="15" spans="1:25" x14ac:dyDescent="0.25">
      <c r="A15" s="43"/>
      <c r="B15" s="38" t="s">
        <v>19</v>
      </c>
      <c r="C15" s="39">
        <f t="shared" si="2"/>
        <v>176</v>
      </c>
      <c r="D15" s="42">
        <v>174</v>
      </c>
      <c r="E15" s="41">
        <f t="shared" si="0"/>
        <v>1.6036866359447004</v>
      </c>
      <c r="F15" s="42">
        <v>2</v>
      </c>
      <c r="G15" s="41">
        <f t="shared" si="1"/>
        <v>1.8433179723502304E-2</v>
      </c>
      <c r="H15" s="42">
        <v>42</v>
      </c>
      <c r="I15" s="42">
        <v>16</v>
      </c>
      <c r="M15" s="9"/>
      <c r="N15" s="10"/>
      <c r="Q15" s="10"/>
    </row>
    <row r="16" spans="1:25" x14ac:dyDescent="0.25">
      <c r="A16" s="43" t="s">
        <v>20</v>
      </c>
      <c r="B16" s="38" t="s">
        <v>21</v>
      </c>
      <c r="C16" s="39">
        <f t="shared" si="2"/>
        <v>166</v>
      </c>
      <c r="D16" s="42">
        <v>161</v>
      </c>
      <c r="E16" s="41">
        <f t="shared" si="0"/>
        <v>1.4838709677419355</v>
      </c>
      <c r="F16" s="42">
        <v>5</v>
      </c>
      <c r="G16" s="41">
        <f t="shared" si="1"/>
        <v>4.6082949308755762E-2</v>
      </c>
      <c r="H16" s="42">
        <v>57</v>
      </c>
      <c r="I16" s="42">
        <v>5</v>
      </c>
      <c r="M16" s="9"/>
      <c r="N16" s="10"/>
      <c r="Q16" s="10"/>
    </row>
    <row r="17" spans="1:17" x14ac:dyDescent="0.25">
      <c r="A17" s="43"/>
      <c r="B17" s="38" t="s">
        <v>22</v>
      </c>
      <c r="C17" s="39">
        <f t="shared" si="2"/>
        <v>158</v>
      </c>
      <c r="D17" s="42">
        <v>154</v>
      </c>
      <c r="E17" s="41">
        <f t="shared" si="0"/>
        <v>1.4193548387096775</v>
      </c>
      <c r="F17" s="42">
        <v>4</v>
      </c>
      <c r="G17" s="41">
        <f t="shared" si="1"/>
        <v>3.6866359447004608E-2</v>
      </c>
      <c r="H17" s="42">
        <v>85</v>
      </c>
      <c r="I17" s="42"/>
      <c r="M17" s="9"/>
      <c r="N17" s="10"/>
      <c r="Q17" s="10"/>
    </row>
    <row r="18" spans="1:17" x14ac:dyDescent="0.25">
      <c r="A18" s="43"/>
      <c r="B18" s="38" t="s">
        <v>23</v>
      </c>
      <c r="C18" s="39">
        <f t="shared" si="2"/>
        <v>382</v>
      </c>
      <c r="D18" s="40">
        <v>266</v>
      </c>
      <c r="E18" s="41">
        <f t="shared" si="0"/>
        <v>2.4516129032258065</v>
      </c>
      <c r="F18" s="42">
        <v>116</v>
      </c>
      <c r="G18" s="41">
        <f t="shared" si="1"/>
        <v>1.0691244239631337</v>
      </c>
      <c r="H18" s="42">
        <v>73</v>
      </c>
      <c r="I18" s="42">
        <v>5</v>
      </c>
      <c r="M18" s="9"/>
      <c r="N18" s="10"/>
      <c r="Q18" s="10"/>
    </row>
    <row r="19" spans="1:17" x14ac:dyDescent="0.25">
      <c r="A19" s="43" t="s">
        <v>24</v>
      </c>
      <c r="B19" s="38" t="s">
        <v>25</v>
      </c>
      <c r="C19" s="39">
        <f t="shared" si="2"/>
        <v>303</v>
      </c>
      <c r="D19" s="40">
        <v>283</v>
      </c>
      <c r="E19" s="41">
        <f t="shared" si="0"/>
        <v>2.6082949308755761</v>
      </c>
      <c r="F19" s="42">
        <v>20</v>
      </c>
      <c r="G19" s="41">
        <f t="shared" si="1"/>
        <v>0.18433179723502305</v>
      </c>
      <c r="H19" s="42">
        <v>43</v>
      </c>
      <c r="I19" s="42">
        <v>7</v>
      </c>
      <c r="M19" s="9"/>
      <c r="N19" s="10"/>
      <c r="Q19" s="10"/>
    </row>
    <row r="20" spans="1:17" x14ac:dyDescent="0.25">
      <c r="A20" s="43"/>
      <c r="B20" s="38" t="s">
        <v>26</v>
      </c>
      <c r="C20" s="39">
        <f t="shared" si="2"/>
        <v>327</v>
      </c>
      <c r="D20" s="40">
        <v>285</v>
      </c>
      <c r="E20" s="41">
        <f t="shared" si="0"/>
        <v>2.6267281105990783</v>
      </c>
      <c r="F20" s="42">
        <v>42</v>
      </c>
      <c r="G20" s="41">
        <f t="shared" si="1"/>
        <v>0.38709677419354838</v>
      </c>
      <c r="H20" s="42">
        <v>143</v>
      </c>
      <c r="I20" s="42">
        <v>24</v>
      </c>
      <c r="M20" s="9"/>
      <c r="N20" s="10"/>
      <c r="Q20" s="10"/>
    </row>
    <row r="21" spans="1:17" x14ac:dyDescent="0.25">
      <c r="A21" s="43"/>
      <c r="B21" s="38" t="s">
        <v>27</v>
      </c>
      <c r="C21" s="39">
        <f t="shared" si="2"/>
        <v>326</v>
      </c>
      <c r="D21" s="39">
        <v>118</v>
      </c>
      <c r="E21" s="41">
        <f t="shared" si="0"/>
        <v>1.0875576036866361</v>
      </c>
      <c r="F21" s="40">
        <v>208</v>
      </c>
      <c r="G21" s="41">
        <f t="shared" si="1"/>
        <v>1.9170506912442395</v>
      </c>
      <c r="H21" s="42">
        <v>11</v>
      </c>
      <c r="I21" s="42">
        <v>21</v>
      </c>
      <c r="M21" s="9"/>
      <c r="N21" s="10"/>
      <c r="Q21" s="10"/>
    </row>
    <row r="22" spans="1:17" x14ac:dyDescent="0.25">
      <c r="A22" s="43"/>
      <c r="B22" s="38" t="s">
        <v>28</v>
      </c>
      <c r="C22" s="39">
        <f t="shared" si="2"/>
        <v>84</v>
      </c>
      <c r="D22" s="40">
        <v>79</v>
      </c>
      <c r="E22" s="41">
        <f t="shared" si="0"/>
        <v>0.72811059907834108</v>
      </c>
      <c r="F22" s="42">
        <v>5</v>
      </c>
      <c r="G22" s="41">
        <f t="shared" si="1"/>
        <v>4.6082949308755762E-2</v>
      </c>
      <c r="H22" s="42">
        <v>77</v>
      </c>
      <c r="I22" s="42">
        <v>48</v>
      </c>
      <c r="M22" s="9"/>
      <c r="N22" s="10"/>
      <c r="Q22" s="10"/>
    </row>
    <row r="23" spans="1:17" x14ac:dyDescent="0.25">
      <c r="A23" s="43" t="s">
        <v>173</v>
      </c>
      <c r="B23" s="38" t="s">
        <v>30</v>
      </c>
      <c r="C23" s="39">
        <f t="shared" si="2"/>
        <v>735</v>
      </c>
      <c r="D23" s="40">
        <v>676</v>
      </c>
      <c r="E23" s="41">
        <f t="shared" si="0"/>
        <v>6.2304147465437794</v>
      </c>
      <c r="F23" s="42">
        <v>59</v>
      </c>
      <c r="G23" s="41">
        <f t="shared" si="1"/>
        <v>0.54377880184331806</v>
      </c>
      <c r="H23" s="40">
        <v>237</v>
      </c>
      <c r="I23" s="42">
        <v>4</v>
      </c>
      <c r="M23" s="9"/>
      <c r="N23" s="10"/>
      <c r="Q23" s="10"/>
    </row>
    <row r="24" spans="1:17" x14ac:dyDescent="0.25">
      <c r="A24" s="43"/>
      <c r="B24" s="38" t="s">
        <v>31</v>
      </c>
      <c r="C24" s="39">
        <f t="shared" si="2"/>
        <v>119</v>
      </c>
      <c r="D24" s="40">
        <v>108</v>
      </c>
      <c r="E24" s="41">
        <f t="shared" si="0"/>
        <v>0.99539170506912444</v>
      </c>
      <c r="F24" s="42">
        <v>11</v>
      </c>
      <c r="G24" s="41">
        <f t="shared" si="1"/>
        <v>0.10138248847926268</v>
      </c>
      <c r="H24" s="42">
        <v>48</v>
      </c>
      <c r="I24" s="42">
        <v>29</v>
      </c>
      <c r="M24" s="9"/>
      <c r="N24" s="10"/>
      <c r="Q24" s="10"/>
    </row>
    <row r="25" spans="1:17" x14ac:dyDescent="0.25">
      <c r="A25" s="43"/>
      <c r="B25" s="38" t="s">
        <v>32</v>
      </c>
      <c r="C25" s="39">
        <f t="shared" si="2"/>
        <v>360</v>
      </c>
      <c r="D25" s="40">
        <v>347</v>
      </c>
      <c r="E25" s="41">
        <f t="shared" si="0"/>
        <v>3.1981566820276495</v>
      </c>
      <c r="F25" s="42">
        <v>13</v>
      </c>
      <c r="G25" s="41">
        <f t="shared" si="1"/>
        <v>0.11981566820276497</v>
      </c>
      <c r="H25" s="42">
        <v>48</v>
      </c>
      <c r="I25" s="42">
        <v>11</v>
      </c>
      <c r="M25" s="9"/>
      <c r="N25" s="10"/>
      <c r="Q25" s="10"/>
    </row>
    <row r="26" spans="1:17" x14ac:dyDescent="0.25">
      <c r="A26" s="43"/>
      <c r="B26" s="38" t="s">
        <v>33</v>
      </c>
      <c r="C26" s="39">
        <f t="shared" si="2"/>
        <v>178</v>
      </c>
      <c r="D26" s="42">
        <v>159</v>
      </c>
      <c r="E26" s="41">
        <f t="shared" si="0"/>
        <v>1.4654377880184331</v>
      </c>
      <c r="F26" s="42">
        <v>19</v>
      </c>
      <c r="G26" s="41">
        <f t="shared" si="1"/>
        <v>0.17511520737327188</v>
      </c>
      <c r="H26" s="42">
        <v>71</v>
      </c>
      <c r="I26" s="42">
        <v>154</v>
      </c>
      <c r="M26" s="9"/>
      <c r="N26" s="10"/>
      <c r="Q26" s="10"/>
    </row>
    <row r="27" spans="1:17" x14ac:dyDescent="0.25">
      <c r="A27" s="43"/>
      <c r="B27" s="38" t="s">
        <v>135</v>
      </c>
      <c r="C27" s="39">
        <f t="shared" si="2"/>
        <v>47</v>
      </c>
      <c r="D27" s="42">
        <v>44</v>
      </c>
      <c r="E27" s="41">
        <f t="shared" si="0"/>
        <v>0.40552995391705071</v>
      </c>
      <c r="F27" s="42">
        <v>3</v>
      </c>
      <c r="G27" s="41">
        <f t="shared" si="1"/>
        <v>2.7649769585253454E-2</v>
      </c>
      <c r="H27" s="42">
        <v>0</v>
      </c>
      <c r="I27" s="42">
        <v>0</v>
      </c>
      <c r="M27" s="9"/>
      <c r="N27" s="10"/>
      <c r="Q27" s="10"/>
    </row>
    <row r="28" spans="1:17" x14ac:dyDescent="0.25">
      <c r="A28" s="43" t="s">
        <v>35</v>
      </c>
      <c r="B28" s="38" t="s">
        <v>36</v>
      </c>
      <c r="C28" s="39">
        <f t="shared" si="2"/>
        <v>219</v>
      </c>
      <c r="D28" s="40">
        <v>200</v>
      </c>
      <c r="E28" s="41">
        <f t="shared" si="0"/>
        <v>1.8433179723502304</v>
      </c>
      <c r="F28" s="42">
        <v>19</v>
      </c>
      <c r="G28" s="41">
        <f t="shared" si="1"/>
        <v>0.17511520737327188</v>
      </c>
      <c r="H28" s="40">
        <v>90</v>
      </c>
      <c r="I28" s="42">
        <v>0</v>
      </c>
      <c r="M28" s="9"/>
      <c r="N28" s="10"/>
      <c r="Q28" s="10"/>
    </row>
    <row r="29" spans="1:17" x14ac:dyDescent="0.25">
      <c r="A29" s="43"/>
      <c r="B29" s="38" t="s">
        <v>37</v>
      </c>
      <c r="C29" s="39">
        <f t="shared" si="2"/>
        <v>229</v>
      </c>
      <c r="D29" s="40">
        <v>208</v>
      </c>
      <c r="E29" s="41">
        <f t="shared" si="0"/>
        <v>1.9170506912442395</v>
      </c>
      <c r="F29" s="42">
        <v>21</v>
      </c>
      <c r="G29" s="41">
        <f t="shared" si="1"/>
        <v>0.19354838709677419</v>
      </c>
      <c r="H29" s="40">
        <v>257</v>
      </c>
      <c r="I29" s="42">
        <v>11</v>
      </c>
      <c r="M29" s="9"/>
      <c r="N29" s="10"/>
      <c r="Q29" s="10"/>
    </row>
    <row r="30" spans="1:17" x14ac:dyDescent="0.25">
      <c r="A30" s="43"/>
      <c r="B30" s="38" t="s">
        <v>38</v>
      </c>
      <c r="C30" s="39">
        <f t="shared" si="2"/>
        <v>103</v>
      </c>
      <c r="D30" s="40">
        <v>103</v>
      </c>
      <c r="E30" s="41">
        <f t="shared" si="0"/>
        <v>0.94930875576036866</v>
      </c>
      <c r="F30" s="42"/>
      <c r="G30" s="41">
        <f t="shared" si="1"/>
        <v>0</v>
      </c>
      <c r="H30" s="40">
        <v>85</v>
      </c>
      <c r="I30" s="42">
        <v>27</v>
      </c>
      <c r="M30" s="9"/>
      <c r="N30" s="10"/>
      <c r="Q30" s="10"/>
    </row>
    <row r="31" spans="1:17" x14ac:dyDescent="0.25">
      <c r="A31" s="43"/>
      <c r="B31" s="38" t="s">
        <v>39</v>
      </c>
      <c r="C31" s="39">
        <f t="shared" si="2"/>
        <v>76</v>
      </c>
      <c r="D31" s="42">
        <v>72</v>
      </c>
      <c r="E31" s="41">
        <f t="shared" si="0"/>
        <v>0.66359447004608296</v>
      </c>
      <c r="F31" s="42">
        <v>4</v>
      </c>
      <c r="G31" s="41">
        <f t="shared" si="1"/>
        <v>3.6866359447004608E-2</v>
      </c>
      <c r="H31" s="40">
        <v>14</v>
      </c>
      <c r="I31" s="42">
        <v>4</v>
      </c>
      <c r="M31" s="9"/>
      <c r="N31" s="10"/>
      <c r="Q31" s="10"/>
    </row>
    <row r="32" spans="1:17" x14ac:dyDescent="0.25">
      <c r="A32" s="43"/>
      <c r="B32" s="38" t="s">
        <v>40</v>
      </c>
      <c r="C32" s="39">
        <f t="shared" si="2"/>
        <v>201</v>
      </c>
      <c r="D32" s="40">
        <v>191</v>
      </c>
      <c r="E32" s="41">
        <f t="shared" si="0"/>
        <v>1.76036866359447</v>
      </c>
      <c r="F32" s="42">
        <v>10</v>
      </c>
      <c r="G32" s="41">
        <f t="shared" si="1"/>
        <v>9.2165898617511524E-2</v>
      </c>
      <c r="H32" s="40">
        <v>22</v>
      </c>
      <c r="I32" s="42">
        <v>48</v>
      </c>
      <c r="M32" s="9"/>
      <c r="N32" s="10"/>
      <c r="Q32" s="10"/>
    </row>
    <row r="33" spans="1:17" x14ac:dyDescent="0.25">
      <c r="A33" s="43" t="s">
        <v>41</v>
      </c>
      <c r="B33" s="38" t="s">
        <v>42</v>
      </c>
      <c r="C33" s="39">
        <f t="shared" si="2"/>
        <v>59</v>
      </c>
      <c r="D33" s="40">
        <v>34</v>
      </c>
      <c r="E33" s="41">
        <f t="shared" si="0"/>
        <v>0.31336405529953915</v>
      </c>
      <c r="F33" s="42">
        <v>25</v>
      </c>
      <c r="G33" s="41">
        <f t="shared" si="1"/>
        <v>0.2304147465437788</v>
      </c>
      <c r="H33" s="42">
        <v>19</v>
      </c>
      <c r="I33" s="42">
        <v>3</v>
      </c>
      <c r="M33" s="9"/>
      <c r="N33" s="10"/>
      <c r="Q33" s="10"/>
    </row>
    <row r="34" spans="1:17" x14ac:dyDescent="0.25">
      <c r="A34" s="43"/>
      <c r="B34" s="38" t="s">
        <v>43</v>
      </c>
      <c r="C34" s="39">
        <f t="shared" si="2"/>
        <v>74</v>
      </c>
      <c r="D34" s="40">
        <v>45</v>
      </c>
      <c r="E34" s="41">
        <f t="shared" si="0"/>
        <v>0.41474654377880188</v>
      </c>
      <c r="F34" s="40">
        <v>29</v>
      </c>
      <c r="G34" s="41">
        <f t="shared" si="1"/>
        <v>0.26728110599078342</v>
      </c>
      <c r="H34" s="40">
        <v>37</v>
      </c>
      <c r="I34" s="42">
        <v>7</v>
      </c>
      <c r="M34" s="9"/>
      <c r="N34" s="10"/>
      <c r="Q34" s="10"/>
    </row>
    <row r="35" spans="1:17" x14ac:dyDescent="0.25">
      <c r="A35" s="43"/>
      <c r="B35" s="38" t="s">
        <v>44</v>
      </c>
      <c r="C35" s="39">
        <f t="shared" si="2"/>
        <v>935</v>
      </c>
      <c r="D35" s="40">
        <v>629</v>
      </c>
      <c r="E35" s="41">
        <f t="shared" si="0"/>
        <v>5.7972350230414751</v>
      </c>
      <c r="F35" s="40">
        <v>306</v>
      </c>
      <c r="G35" s="41">
        <f t="shared" si="1"/>
        <v>2.8202764976958528</v>
      </c>
      <c r="H35" s="40">
        <v>587</v>
      </c>
      <c r="I35" s="42">
        <v>24</v>
      </c>
      <c r="M35" s="9"/>
      <c r="N35" s="10"/>
      <c r="Q35" s="10"/>
    </row>
    <row r="36" spans="1:17" x14ac:dyDescent="0.25">
      <c r="A36" s="43" t="s">
        <v>45</v>
      </c>
      <c r="B36" s="38" t="s">
        <v>46</v>
      </c>
      <c r="C36" s="39">
        <f t="shared" si="2"/>
        <v>79</v>
      </c>
      <c r="D36" s="42">
        <v>78</v>
      </c>
      <c r="E36" s="41">
        <f t="shared" si="0"/>
        <v>0.71889400921658986</v>
      </c>
      <c r="F36" s="42">
        <v>1</v>
      </c>
      <c r="G36" s="41">
        <f t="shared" si="1"/>
        <v>9.2165898617511521E-3</v>
      </c>
      <c r="H36" s="42">
        <v>39</v>
      </c>
      <c r="I36" s="42">
        <v>5</v>
      </c>
      <c r="M36" s="9"/>
      <c r="N36" s="10"/>
      <c r="Q36" s="10"/>
    </row>
    <row r="37" spans="1:17" x14ac:dyDescent="0.25">
      <c r="A37" s="43"/>
      <c r="B37" s="38" t="s">
        <v>47</v>
      </c>
      <c r="C37" s="39">
        <f t="shared" si="2"/>
        <v>136</v>
      </c>
      <c r="D37" s="40">
        <v>135</v>
      </c>
      <c r="E37" s="41">
        <f t="shared" si="0"/>
        <v>1.2442396313364055</v>
      </c>
      <c r="F37" s="42">
        <v>1</v>
      </c>
      <c r="G37" s="41">
        <f t="shared" si="1"/>
        <v>9.2165898617511521E-3</v>
      </c>
      <c r="H37" s="42">
        <v>111</v>
      </c>
      <c r="I37" s="42">
        <v>85</v>
      </c>
      <c r="M37" s="9"/>
      <c r="N37" s="10"/>
      <c r="Q37" s="10"/>
    </row>
    <row r="38" spans="1:17" x14ac:dyDescent="0.25">
      <c r="A38" s="43"/>
      <c r="B38" s="38" t="s">
        <v>48</v>
      </c>
      <c r="C38" s="39">
        <f t="shared" si="2"/>
        <v>81</v>
      </c>
      <c r="D38" s="42">
        <v>67</v>
      </c>
      <c r="E38" s="41">
        <f t="shared" si="0"/>
        <v>0.61751152073732718</v>
      </c>
      <c r="F38" s="42">
        <v>14</v>
      </c>
      <c r="G38" s="41">
        <f t="shared" si="1"/>
        <v>0.12903225806451613</v>
      </c>
      <c r="H38" s="42">
        <v>89</v>
      </c>
      <c r="I38" s="42">
        <v>17</v>
      </c>
      <c r="M38" s="9"/>
      <c r="N38" s="10"/>
      <c r="Q38" s="10"/>
    </row>
    <row r="39" spans="1:17" x14ac:dyDescent="0.25">
      <c r="A39" s="43"/>
      <c r="B39" s="38" t="s">
        <v>49</v>
      </c>
      <c r="C39" s="39">
        <f t="shared" si="2"/>
        <v>925</v>
      </c>
      <c r="D39" s="40">
        <v>895</v>
      </c>
      <c r="E39" s="41">
        <f t="shared" si="0"/>
        <v>8.2488479262672811</v>
      </c>
      <c r="F39" s="42">
        <v>30</v>
      </c>
      <c r="G39" s="41">
        <f t="shared" si="1"/>
        <v>0.27649769585253459</v>
      </c>
      <c r="H39" s="40">
        <v>256</v>
      </c>
      <c r="I39" s="42">
        <v>39</v>
      </c>
      <c r="M39" s="9"/>
      <c r="N39" s="10"/>
      <c r="Q39" s="10"/>
    </row>
    <row r="40" spans="1:17" x14ac:dyDescent="0.25">
      <c r="A40" s="43" t="s">
        <v>50</v>
      </c>
      <c r="B40" s="38" t="s">
        <v>51</v>
      </c>
      <c r="C40" s="39">
        <f t="shared" si="2"/>
        <v>68</v>
      </c>
      <c r="D40" s="42">
        <v>65</v>
      </c>
      <c r="E40" s="41">
        <f t="shared" si="0"/>
        <v>0.59907834101382496</v>
      </c>
      <c r="F40" s="42">
        <v>3</v>
      </c>
      <c r="G40" s="41">
        <f t="shared" si="1"/>
        <v>2.7649769585253454E-2</v>
      </c>
      <c r="H40" s="42">
        <v>3</v>
      </c>
      <c r="I40" s="42">
        <v>1</v>
      </c>
      <c r="M40" s="9"/>
      <c r="N40" s="10"/>
      <c r="Q40" s="10"/>
    </row>
    <row r="41" spans="1:17" x14ac:dyDescent="0.25">
      <c r="A41" s="43"/>
      <c r="B41" s="38" t="s">
        <v>52</v>
      </c>
      <c r="C41" s="39">
        <f t="shared" si="2"/>
        <v>172</v>
      </c>
      <c r="D41" s="40">
        <v>172</v>
      </c>
      <c r="E41" s="41">
        <f t="shared" si="0"/>
        <v>1.5852534562211984</v>
      </c>
      <c r="F41" s="42"/>
      <c r="G41" s="41">
        <f t="shared" si="1"/>
        <v>0</v>
      </c>
      <c r="H41" s="42">
        <v>34</v>
      </c>
      <c r="I41" s="42">
        <v>10</v>
      </c>
      <c r="M41" s="9"/>
      <c r="N41" s="10"/>
      <c r="Q41" s="10"/>
    </row>
    <row r="42" spans="1:17" ht="18" x14ac:dyDescent="0.25">
      <c r="A42" s="43"/>
      <c r="B42" s="43" t="s">
        <v>53</v>
      </c>
      <c r="C42" s="39">
        <f t="shared" si="2"/>
        <v>42</v>
      </c>
      <c r="D42" s="42">
        <v>40</v>
      </c>
      <c r="E42" s="41">
        <f t="shared" si="0"/>
        <v>0.3686635944700461</v>
      </c>
      <c r="F42" s="42">
        <v>2</v>
      </c>
      <c r="G42" s="41">
        <f t="shared" si="1"/>
        <v>1.8433179723502304E-2</v>
      </c>
      <c r="H42" s="42">
        <v>23</v>
      </c>
      <c r="I42" s="42">
        <v>14</v>
      </c>
      <c r="M42" s="9"/>
      <c r="N42" s="10"/>
      <c r="Q42" s="10"/>
    </row>
    <row r="43" spans="1:17" x14ac:dyDescent="0.25">
      <c r="A43" s="43" t="s">
        <v>54</v>
      </c>
      <c r="B43" s="38" t="s">
        <v>55</v>
      </c>
      <c r="C43" s="39">
        <f t="shared" si="2"/>
        <v>43</v>
      </c>
      <c r="D43" s="42">
        <v>42</v>
      </c>
      <c r="E43" s="41">
        <f t="shared" si="0"/>
        <v>0.38709677419354838</v>
      </c>
      <c r="F43" s="42">
        <v>1</v>
      </c>
      <c r="G43" s="41">
        <f t="shared" si="1"/>
        <v>9.2165898617511521E-3</v>
      </c>
      <c r="H43" s="42">
        <v>13</v>
      </c>
      <c r="I43" s="42">
        <v>0</v>
      </c>
      <c r="M43" s="9"/>
      <c r="N43" s="10"/>
      <c r="Q43" s="10"/>
    </row>
    <row r="44" spans="1:17" x14ac:dyDescent="0.25">
      <c r="A44" s="43"/>
      <c r="B44" s="38" t="s">
        <v>56</v>
      </c>
      <c r="C44" s="39">
        <f t="shared" si="2"/>
        <v>4</v>
      </c>
      <c r="D44" s="39"/>
      <c r="E44" s="41">
        <f t="shared" si="0"/>
        <v>0</v>
      </c>
      <c r="F44" s="42">
        <v>4</v>
      </c>
      <c r="G44" s="41">
        <f t="shared" si="1"/>
        <v>3.6866359447004608E-2</v>
      </c>
      <c r="H44" s="40">
        <v>0</v>
      </c>
      <c r="I44" s="42">
        <v>0</v>
      </c>
      <c r="M44" s="9"/>
      <c r="N44" s="10"/>
      <c r="Q44" s="10"/>
    </row>
    <row r="45" spans="1:17" x14ac:dyDescent="0.25">
      <c r="A45" s="43"/>
      <c r="B45" s="38" t="s">
        <v>57</v>
      </c>
      <c r="C45" s="39">
        <f t="shared" si="2"/>
        <v>65</v>
      </c>
      <c r="D45" s="42">
        <v>65</v>
      </c>
      <c r="E45" s="41">
        <f t="shared" si="0"/>
        <v>0.59907834101382496</v>
      </c>
      <c r="F45" s="42"/>
      <c r="G45" s="41">
        <f t="shared" si="1"/>
        <v>0</v>
      </c>
      <c r="H45" s="42">
        <v>49</v>
      </c>
      <c r="I45" s="42">
        <v>0</v>
      </c>
      <c r="M45" s="9"/>
      <c r="N45" s="10"/>
      <c r="Q45" s="10"/>
    </row>
    <row r="46" spans="1:17" x14ac:dyDescent="0.25">
      <c r="A46" s="43"/>
      <c r="B46" s="38" t="s">
        <v>58</v>
      </c>
      <c r="C46" s="39">
        <f t="shared" si="2"/>
        <v>193</v>
      </c>
      <c r="D46" s="42">
        <v>180</v>
      </c>
      <c r="E46" s="41">
        <f t="shared" si="0"/>
        <v>1.6589861751152075</v>
      </c>
      <c r="F46" s="42">
        <v>13</v>
      </c>
      <c r="G46" s="41">
        <f t="shared" si="1"/>
        <v>0.11981566820276497</v>
      </c>
      <c r="H46" s="42">
        <v>5</v>
      </c>
      <c r="I46" s="42">
        <v>0</v>
      </c>
      <c r="M46" s="9"/>
      <c r="N46" s="10"/>
      <c r="Q46" s="10"/>
    </row>
    <row r="47" spans="1:17" x14ac:dyDescent="0.25">
      <c r="A47" s="45" t="s">
        <v>236</v>
      </c>
      <c r="B47" s="45"/>
      <c r="C47" s="45"/>
      <c r="D47" s="45"/>
      <c r="E47" s="45"/>
      <c r="F47" s="45"/>
      <c r="G47" s="45"/>
      <c r="H47" s="45"/>
      <c r="I47" s="45"/>
    </row>
    <row r="48" spans="1:17" ht="15.75" x14ac:dyDescent="0.25">
      <c r="D48" s="11"/>
    </row>
  </sheetData>
  <mergeCells count="1">
    <mergeCell ref="A2:E2"/>
  </mergeCells>
  <phoneticPr fontId="4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0CE95-9C1A-443E-9C66-DF6F269C6B2D}">
  <dimension ref="A1:B43"/>
  <sheetViews>
    <sheetView workbookViewId="0">
      <selection activeCell="K34" sqref="K34"/>
    </sheetView>
  </sheetViews>
  <sheetFormatPr baseColWidth="10" defaultRowHeight="15" x14ac:dyDescent="0.25"/>
  <cols>
    <col min="1" max="1" width="67.5703125" customWidth="1"/>
    <col min="2" max="2" width="19.42578125" customWidth="1"/>
  </cols>
  <sheetData>
    <row r="1" spans="1:2" x14ac:dyDescent="0.25">
      <c r="A1" s="176" t="s">
        <v>280</v>
      </c>
      <c r="B1" s="176"/>
    </row>
    <row r="2" spans="1:2" x14ac:dyDescent="0.25">
      <c r="A2" s="176" t="s">
        <v>281</v>
      </c>
      <c r="B2" s="176" t="s">
        <v>89</v>
      </c>
    </row>
    <row r="3" spans="1:2" x14ac:dyDescent="0.25">
      <c r="A3" s="176" t="s">
        <v>8</v>
      </c>
      <c r="B3" s="176">
        <v>552</v>
      </c>
    </row>
    <row r="4" spans="1:2" x14ac:dyDescent="0.25">
      <c r="A4" s="176" t="s">
        <v>282</v>
      </c>
      <c r="B4" s="176">
        <v>7</v>
      </c>
    </row>
    <row r="5" spans="1:2" x14ac:dyDescent="0.25">
      <c r="A5" s="176" t="s">
        <v>283</v>
      </c>
      <c r="B5" s="176">
        <v>466</v>
      </c>
    </row>
    <row r="6" spans="1:2" x14ac:dyDescent="0.25">
      <c r="A6" s="176" t="s">
        <v>284</v>
      </c>
      <c r="B6" s="176">
        <v>38</v>
      </c>
    </row>
    <row r="7" spans="1:2" x14ac:dyDescent="0.25">
      <c r="A7" s="176" t="s">
        <v>285</v>
      </c>
      <c r="B7" s="176">
        <v>0</v>
      </c>
    </row>
    <row r="8" spans="1:2" x14ac:dyDescent="0.25">
      <c r="A8" s="176" t="s">
        <v>286</v>
      </c>
      <c r="B8" s="176">
        <v>10</v>
      </c>
    </row>
    <row r="9" spans="1:2" x14ac:dyDescent="0.25">
      <c r="A9" s="176" t="s">
        <v>287</v>
      </c>
      <c r="B9" s="176">
        <v>0</v>
      </c>
    </row>
    <row r="10" spans="1:2" x14ac:dyDescent="0.25">
      <c r="A10" s="176" t="s">
        <v>288</v>
      </c>
      <c r="B10" s="176">
        <v>10</v>
      </c>
    </row>
    <row r="11" spans="1:2" x14ac:dyDescent="0.25">
      <c r="A11" s="176" t="s">
        <v>289</v>
      </c>
      <c r="B11" s="176">
        <v>21</v>
      </c>
    </row>
    <row r="12" spans="1:2" x14ac:dyDescent="0.25">
      <c r="A12" s="176" t="s">
        <v>290</v>
      </c>
      <c r="B12" s="176">
        <v>0</v>
      </c>
    </row>
    <row r="13" spans="1:2" x14ac:dyDescent="0.25">
      <c r="A13" s="176" t="s">
        <v>291</v>
      </c>
      <c r="B13" s="176">
        <v>0</v>
      </c>
    </row>
    <row r="14" spans="1:2" x14ac:dyDescent="0.25">
      <c r="A14" s="176" t="s">
        <v>292</v>
      </c>
      <c r="B14" s="176">
        <v>0</v>
      </c>
    </row>
    <row r="15" spans="1:2" x14ac:dyDescent="0.25">
      <c r="A15" s="176" t="s">
        <v>307</v>
      </c>
      <c r="B15" s="176"/>
    </row>
    <row r="16" spans="1:2" x14ac:dyDescent="0.25">
      <c r="A16" s="176" t="s">
        <v>293</v>
      </c>
      <c r="B16" s="176"/>
    </row>
    <row r="17" spans="1:2" x14ac:dyDescent="0.25">
      <c r="A17" s="176" t="s">
        <v>281</v>
      </c>
      <c r="B17" s="176" t="s">
        <v>89</v>
      </c>
    </row>
    <row r="18" spans="1:2" x14ac:dyDescent="0.25">
      <c r="A18" s="176"/>
      <c r="B18" s="176"/>
    </row>
    <row r="19" spans="1:2" x14ac:dyDescent="0.25">
      <c r="A19" s="176" t="s">
        <v>8</v>
      </c>
      <c r="B19" s="176">
        <v>0</v>
      </c>
    </row>
    <row r="20" spans="1:2" x14ac:dyDescent="0.25">
      <c r="A20" s="176" t="s">
        <v>282</v>
      </c>
      <c r="B20" s="176">
        <v>0</v>
      </c>
    </row>
    <row r="21" spans="1:2" x14ac:dyDescent="0.25">
      <c r="A21" s="176" t="s">
        <v>283</v>
      </c>
      <c r="B21" s="176">
        <v>0</v>
      </c>
    </row>
    <row r="22" spans="1:2" x14ac:dyDescent="0.25">
      <c r="A22" s="176" t="s">
        <v>284</v>
      </c>
      <c r="B22" s="176">
        <v>0</v>
      </c>
    </row>
    <row r="23" spans="1:2" x14ac:dyDescent="0.25">
      <c r="A23" s="176" t="s">
        <v>285</v>
      </c>
      <c r="B23" s="176">
        <v>0</v>
      </c>
    </row>
    <row r="24" spans="1:2" x14ac:dyDescent="0.25">
      <c r="A24" s="176" t="s">
        <v>286</v>
      </c>
      <c r="B24" s="176">
        <v>0</v>
      </c>
    </row>
    <row r="25" spans="1:2" x14ac:dyDescent="0.25">
      <c r="A25" s="176" t="s">
        <v>287</v>
      </c>
      <c r="B25" s="176">
        <v>0</v>
      </c>
    </row>
    <row r="26" spans="1:2" x14ac:dyDescent="0.25">
      <c r="A26" s="176" t="s">
        <v>294</v>
      </c>
      <c r="B26" s="176">
        <v>0</v>
      </c>
    </row>
    <row r="27" spans="1:2" x14ac:dyDescent="0.25">
      <c r="A27" s="176" t="s">
        <v>295</v>
      </c>
      <c r="B27" s="176">
        <v>0</v>
      </c>
    </row>
    <row r="28" spans="1:2" x14ac:dyDescent="0.25">
      <c r="A28" s="176" t="s">
        <v>296</v>
      </c>
      <c r="B28" s="176">
        <v>0</v>
      </c>
    </row>
    <row r="29" spans="1:2" x14ac:dyDescent="0.25">
      <c r="A29" s="176" t="s">
        <v>297</v>
      </c>
      <c r="B29" s="176">
        <v>0</v>
      </c>
    </row>
    <row r="30" spans="1:2" x14ac:dyDescent="0.25">
      <c r="A30" s="176" t="s">
        <v>291</v>
      </c>
      <c r="B30" s="176">
        <v>0</v>
      </c>
    </row>
    <row r="31" spans="1:2" x14ac:dyDescent="0.25">
      <c r="A31" s="176" t="s">
        <v>292</v>
      </c>
      <c r="B31" s="176">
        <v>0</v>
      </c>
    </row>
    <row r="32" spans="1:2" x14ac:dyDescent="0.25">
      <c r="A32" s="176" t="s">
        <v>307</v>
      </c>
      <c r="B32" s="176"/>
    </row>
    <row r="33" spans="1:2" x14ac:dyDescent="0.25">
      <c r="A33" s="176" t="s">
        <v>298</v>
      </c>
      <c r="B33" s="176"/>
    </row>
    <row r="34" spans="1:2" x14ac:dyDescent="0.25">
      <c r="A34" s="176" t="s">
        <v>299</v>
      </c>
      <c r="B34" s="176" t="s">
        <v>89</v>
      </c>
    </row>
    <row r="35" spans="1:2" x14ac:dyDescent="0.25">
      <c r="A35" s="176" t="s">
        <v>8</v>
      </c>
      <c r="B35" s="176">
        <v>140</v>
      </c>
    </row>
    <row r="36" spans="1:2" x14ac:dyDescent="0.25">
      <c r="A36" s="176" t="s">
        <v>300</v>
      </c>
      <c r="B36" s="176">
        <v>27</v>
      </c>
    </row>
    <row r="37" spans="1:2" x14ac:dyDescent="0.25">
      <c r="A37" s="176" t="s">
        <v>301</v>
      </c>
      <c r="B37" s="176">
        <v>5</v>
      </c>
    </row>
    <row r="38" spans="1:2" x14ac:dyDescent="0.25">
      <c r="A38" s="176" t="s">
        <v>302</v>
      </c>
      <c r="B38" s="176">
        <v>2</v>
      </c>
    </row>
    <row r="39" spans="1:2" x14ac:dyDescent="0.25">
      <c r="A39" s="176" t="s">
        <v>303</v>
      </c>
      <c r="B39" s="176">
        <v>0</v>
      </c>
    </row>
    <row r="40" spans="1:2" x14ac:dyDescent="0.25">
      <c r="A40" s="176" t="s">
        <v>304</v>
      </c>
      <c r="B40" s="176">
        <v>5</v>
      </c>
    </row>
    <row r="41" spans="1:2" x14ac:dyDescent="0.25">
      <c r="A41" s="176" t="s">
        <v>305</v>
      </c>
      <c r="B41" s="176">
        <v>50</v>
      </c>
    </row>
    <row r="42" spans="1:2" x14ac:dyDescent="0.25">
      <c r="A42" s="176" t="s">
        <v>306</v>
      </c>
      <c r="B42" s="176">
        <v>51</v>
      </c>
    </row>
    <row r="43" spans="1:2" x14ac:dyDescent="0.25">
      <c r="A43" s="176" t="s">
        <v>307</v>
      </c>
      <c r="B43" s="17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workbookViewId="0">
      <selection activeCell="E9" sqref="E9"/>
    </sheetView>
  </sheetViews>
  <sheetFormatPr baseColWidth="10" defaultRowHeight="15" x14ac:dyDescent="0.25"/>
  <cols>
    <col min="1" max="1" width="63.5703125" customWidth="1"/>
    <col min="2" max="2" width="20" style="1" customWidth="1"/>
    <col min="3" max="3" width="15.42578125" style="1" customWidth="1"/>
    <col min="6" max="6" width="68.140625" customWidth="1"/>
    <col min="7" max="7" width="24.42578125" customWidth="1"/>
  </cols>
  <sheetData>
    <row r="1" spans="1:7" ht="24" customHeight="1" x14ac:dyDescent="0.25">
      <c r="A1" s="127" t="s">
        <v>185</v>
      </c>
      <c r="B1" s="127"/>
      <c r="C1" s="127"/>
    </row>
    <row r="2" spans="1:7" x14ac:dyDescent="0.25">
      <c r="A2" s="128" t="s">
        <v>181</v>
      </c>
      <c r="B2" s="128" t="s">
        <v>89</v>
      </c>
      <c r="C2" s="128"/>
    </row>
    <row r="3" spans="1:7" x14ac:dyDescent="0.25">
      <c r="A3" s="128"/>
      <c r="B3" s="128"/>
      <c r="C3" s="128"/>
    </row>
    <row r="4" spans="1:7" x14ac:dyDescent="0.25">
      <c r="A4" s="128"/>
      <c r="B4" s="47" t="s">
        <v>5</v>
      </c>
      <c r="C4" s="47" t="s">
        <v>6</v>
      </c>
    </row>
    <row r="5" spans="1:7" x14ac:dyDescent="0.25">
      <c r="A5" s="48" t="s">
        <v>8</v>
      </c>
      <c r="B5" s="48">
        <f>SUM(B6:B27)</f>
        <v>10850</v>
      </c>
      <c r="C5" s="48">
        <f>SUM(C6:C27)</f>
        <v>99.999999999999986</v>
      </c>
      <c r="G5" s="1"/>
    </row>
    <row r="6" spans="1:7" ht="26.25" customHeight="1" x14ac:dyDescent="0.25">
      <c r="A6" s="48" t="s">
        <v>63</v>
      </c>
      <c r="B6" s="48">
        <v>1348</v>
      </c>
      <c r="C6" s="48">
        <v>5.4</v>
      </c>
    </row>
    <row r="7" spans="1:7" ht="29.25" customHeight="1" x14ac:dyDescent="0.25">
      <c r="A7" s="48" t="s">
        <v>64</v>
      </c>
      <c r="B7" s="48">
        <v>4</v>
      </c>
      <c r="C7" s="48">
        <v>0.2</v>
      </c>
      <c r="D7" s="14"/>
      <c r="E7" s="14"/>
      <c r="F7" s="14"/>
      <c r="G7" s="14"/>
    </row>
    <row r="8" spans="1:7" ht="23.25" customHeight="1" x14ac:dyDescent="0.25">
      <c r="A8" s="48" t="s">
        <v>65</v>
      </c>
      <c r="B8" s="48">
        <v>272</v>
      </c>
      <c r="C8" s="48">
        <v>4.5</v>
      </c>
      <c r="D8" s="14"/>
      <c r="E8" s="14"/>
      <c r="F8" s="14"/>
      <c r="G8" s="14"/>
    </row>
    <row r="9" spans="1:7" ht="33" customHeight="1" x14ac:dyDescent="0.25">
      <c r="A9" s="48" t="s">
        <v>66</v>
      </c>
      <c r="B9" s="48">
        <v>16</v>
      </c>
      <c r="C9" s="48">
        <v>0.6</v>
      </c>
    </row>
    <row r="10" spans="1:7" ht="34.5" customHeight="1" x14ac:dyDescent="0.25">
      <c r="A10" s="49" t="s">
        <v>67</v>
      </c>
      <c r="B10" s="48">
        <v>9</v>
      </c>
      <c r="C10" s="48">
        <v>0.2</v>
      </c>
    </row>
    <row r="11" spans="1:7" ht="29.25" customHeight="1" x14ac:dyDescent="0.25">
      <c r="A11" s="48" t="s">
        <v>68</v>
      </c>
      <c r="B11" s="48">
        <v>64</v>
      </c>
      <c r="C11" s="48">
        <v>1.6</v>
      </c>
      <c r="D11" s="12"/>
      <c r="E11" s="12"/>
    </row>
    <row r="12" spans="1:7" ht="33" customHeight="1" x14ac:dyDescent="0.25">
      <c r="A12" s="49" t="s">
        <v>69</v>
      </c>
      <c r="B12" s="48">
        <v>7219</v>
      </c>
      <c r="C12" s="48">
        <v>66.8</v>
      </c>
      <c r="D12" s="14"/>
      <c r="E12" s="14"/>
    </row>
    <row r="13" spans="1:7" ht="28.5" customHeight="1" x14ac:dyDescent="0.25">
      <c r="A13" s="48" t="s">
        <v>182</v>
      </c>
      <c r="B13" s="48">
        <v>94</v>
      </c>
      <c r="C13" s="48">
        <v>0.8</v>
      </c>
      <c r="D13" s="14"/>
      <c r="E13" s="14"/>
    </row>
    <row r="14" spans="1:7" ht="30" customHeight="1" x14ac:dyDescent="0.25">
      <c r="A14" s="48" t="s">
        <v>71</v>
      </c>
      <c r="B14" s="48">
        <v>677</v>
      </c>
      <c r="C14" s="48">
        <v>6.7</v>
      </c>
      <c r="D14" s="14"/>
      <c r="E14" s="14"/>
    </row>
    <row r="15" spans="1:7" ht="27.75" customHeight="1" x14ac:dyDescent="0.25">
      <c r="A15" s="48" t="s">
        <v>183</v>
      </c>
      <c r="B15" s="48">
        <v>47</v>
      </c>
      <c r="C15" s="48">
        <v>1.1000000000000001</v>
      </c>
    </row>
    <row r="16" spans="1:7" ht="27" customHeight="1" x14ac:dyDescent="0.25">
      <c r="A16" s="48" t="s">
        <v>73</v>
      </c>
      <c r="B16" s="48">
        <v>127</v>
      </c>
      <c r="C16" s="48">
        <v>1.3</v>
      </c>
    </row>
    <row r="17" spans="1:8" ht="27.75" customHeight="1" x14ac:dyDescent="0.25">
      <c r="A17" s="48" t="s">
        <v>74</v>
      </c>
      <c r="B17" s="48">
        <v>31</v>
      </c>
      <c r="C17" s="48">
        <v>0.2</v>
      </c>
    </row>
    <row r="18" spans="1:8" ht="27.75" customHeight="1" x14ac:dyDescent="0.25">
      <c r="A18" s="48" t="s">
        <v>75</v>
      </c>
      <c r="B18" s="48">
        <v>50</v>
      </c>
      <c r="C18" s="48">
        <v>0.5</v>
      </c>
    </row>
    <row r="19" spans="1:8" ht="26.25" customHeight="1" x14ac:dyDescent="0.25">
      <c r="A19" s="48" t="s">
        <v>76</v>
      </c>
      <c r="B19" s="48">
        <v>30</v>
      </c>
      <c r="C19" s="48">
        <v>0.1</v>
      </c>
    </row>
    <row r="20" spans="1:8" ht="24" customHeight="1" x14ac:dyDescent="0.25">
      <c r="A20" s="48" t="s">
        <v>77</v>
      </c>
      <c r="B20" s="48">
        <v>1</v>
      </c>
      <c r="C20" s="48">
        <v>0</v>
      </c>
    </row>
    <row r="21" spans="1:8" ht="25.5" customHeight="1" x14ac:dyDescent="0.25">
      <c r="A21" s="48" t="s">
        <v>78</v>
      </c>
      <c r="B21" s="48">
        <v>53</v>
      </c>
      <c r="C21" s="48">
        <v>0.9</v>
      </c>
    </row>
    <row r="22" spans="1:8" ht="30" customHeight="1" x14ac:dyDescent="0.25">
      <c r="A22" s="49" t="s">
        <v>79</v>
      </c>
      <c r="B22" s="48">
        <v>255</v>
      </c>
      <c r="C22" s="48">
        <v>1.6</v>
      </c>
    </row>
    <row r="23" spans="1:8" ht="31.5" customHeight="1" x14ac:dyDescent="0.25">
      <c r="A23" s="48" t="s">
        <v>80</v>
      </c>
      <c r="B23" s="48">
        <v>184</v>
      </c>
      <c r="C23" s="48">
        <v>0.4</v>
      </c>
    </row>
    <row r="24" spans="1:8" ht="27" customHeight="1" x14ac:dyDescent="0.25">
      <c r="A24" s="48" t="s">
        <v>81</v>
      </c>
      <c r="B24" s="48">
        <v>120</v>
      </c>
      <c r="C24" s="48">
        <v>3.5</v>
      </c>
    </row>
    <row r="25" spans="1:8" ht="36.75" customHeight="1" x14ac:dyDescent="0.25">
      <c r="A25" s="49" t="s">
        <v>82</v>
      </c>
      <c r="B25" s="48">
        <v>4</v>
      </c>
      <c r="C25" s="48">
        <v>0.1</v>
      </c>
    </row>
    <row r="26" spans="1:8" ht="26.25" customHeight="1" x14ac:dyDescent="0.25">
      <c r="A26" s="48" t="s">
        <v>83</v>
      </c>
      <c r="B26" s="48">
        <v>0</v>
      </c>
      <c r="C26" s="48">
        <v>0</v>
      </c>
    </row>
    <row r="27" spans="1:8" ht="27.75" customHeight="1" x14ac:dyDescent="0.25">
      <c r="A27" s="48" t="s">
        <v>184</v>
      </c>
      <c r="B27" s="48">
        <v>245</v>
      </c>
      <c r="C27" s="48">
        <v>3.5</v>
      </c>
    </row>
    <row r="28" spans="1:8" ht="15.75" customHeight="1" x14ac:dyDescent="0.25">
      <c r="A28" s="129" t="s">
        <v>237</v>
      </c>
      <c r="B28" s="129"/>
      <c r="C28" s="129"/>
    </row>
    <row r="29" spans="1:8" x14ac:dyDescent="0.25">
      <c r="A29" s="126"/>
      <c r="B29" s="126"/>
      <c r="C29" s="126"/>
    </row>
    <row r="30" spans="1:8" x14ac:dyDescent="0.25">
      <c r="A30" s="126"/>
      <c r="B30" s="126"/>
      <c r="C30" s="126"/>
    </row>
    <row r="31" spans="1:8" x14ac:dyDescent="0.25">
      <c r="A31" s="126"/>
      <c r="B31" s="126"/>
      <c r="C31" s="126"/>
      <c r="G31" s="6"/>
      <c r="H31" s="6"/>
    </row>
    <row r="32" spans="1:8" x14ac:dyDescent="0.25">
      <c r="B32" s="6"/>
      <c r="C32" s="6"/>
      <c r="F32" s="13"/>
      <c r="G32" s="1"/>
      <c r="H32" s="16"/>
    </row>
    <row r="33" spans="1:8" x14ac:dyDescent="0.25">
      <c r="A33" s="13"/>
      <c r="F33" s="13"/>
      <c r="G33" s="1"/>
      <c r="H33" s="16"/>
    </row>
    <row r="34" spans="1:8" x14ac:dyDescent="0.25">
      <c r="A34" s="13"/>
      <c r="F34" s="13"/>
      <c r="G34" s="1"/>
      <c r="H34" s="16"/>
    </row>
    <row r="35" spans="1:8" x14ac:dyDescent="0.25">
      <c r="A35" s="13"/>
      <c r="F35" s="13"/>
      <c r="G35" s="1"/>
      <c r="H35" s="16"/>
    </row>
    <row r="36" spans="1:8" x14ac:dyDescent="0.25">
      <c r="A36" s="13"/>
      <c r="F36" s="15"/>
      <c r="G36" s="1"/>
      <c r="H36" s="16"/>
    </row>
    <row r="37" spans="1:8" x14ac:dyDescent="0.25">
      <c r="A37" s="13"/>
      <c r="F37" s="13"/>
      <c r="G37" s="1"/>
      <c r="H37" s="16"/>
    </row>
    <row r="38" spans="1:8" x14ac:dyDescent="0.25">
      <c r="A38" s="13"/>
      <c r="F38" s="15"/>
      <c r="G38" s="1"/>
      <c r="H38" s="17"/>
    </row>
    <row r="39" spans="1:8" x14ac:dyDescent="0.25">
      <c r="A39" s="13"/>
      <c r="F39" s="15"/>
      <c r="G39" s="1"/>
      <c r="H39" s="16"/>
    </row>
    <row r="40" spans="1:8" x14ac:dyDescent="0.25">
      <c r="A40" s="13"/>
      <c r="F40" s="13"/>
      <c r="G40" s="1"/>
      <c r="H40" s="16"/>
    </row>
    <row r="41" spans="1:8" x14ac:dyDescent="0.25">
      <c r="A41" s="13"/>
      <c r="F41" s="13"/>
      <c r="G41" s="1"/>
      <c r="H41" s="16"/>
    </row>
    <row r="42" spans="1:8" x14ac:dyDescent="0.25">
      <c r="A42" s="13"/>
      <c r="F42" s="15"/>
      <c r="G42" s="1"/>
      <c r="H42" s="16"/>
    </row>
    <row r="43" spans="1:8" x14ac:dyDescent="0.25">
      <c r="A43" s="13"/>
      <c r="F43" s="13"/>
      <c r="G43" s="1"/>
      <c r="H43" s="16"/>
    </row>
    <row r="44" spans="1:8" x14ac:dyDescent="0.25">
      <c r="A44" s="13"/>
      <c r="F44" s="13"/>
      <c r="G44" s="1"/>
      <c r="H44" s="16"/>
    </row>
    <row r="45" spans="1:8" x14ac:dyDescent="0.25">
      <c r="A45" s="13"/>
      <c r="F45" s="13"/>
      <c r="G45" s="1"/>
      <c r="H45" s="16"/>
    </row>
    <row r="46" spans="1:8" x14ac:dyDescent="0.25">
      <c r="A46" s="13"/>
      <c r="F46" s="13"/>
      <c r="G46" s="1"/>
      <c r="H46" s="16"/>
    </row>
    <row r="47" spans="1:8" x14ac:dyDescent="0.25">
      <c r="A47" s="13"/>
      <c r="F47" s="13"/>
      <c r="G47" s="1"/>
      <c r="H47" s="16"/>
    </row>
    <row r="48" spans="1:8" x14ac:dyDescent="0.25">
      <c r="A48" s="13"/>
      <c r="F48" s="13"/>
      <c r="G48" s="1"/>
      <c r="H48" s="16"/>
    </row>
    <row r="49" spans="1:8" x14ac:dyDescent="0.25">
      <c r="A49" s="13"/>
      <c r="F49" s="13"/>
      <c r="G49" s="1"/>
      <c r="H49" s="16"/>
    </row>
    <row r="50" spans="1:8" x14ac:dyDescent="0.25">
      <c r="A50" s="13"/>
      <c r="F50" s="13"/>
      <c r="G50" s="1"/>
      <c r="H50" s="16"/>
    </row>
    <row r="51" spans="1:8" x14ac:dyDescent="0.25">
      <c r="A51" s="13"/>
      <c r="F51" s="13"/>
      <c r="G51" s="1"/>
      <c r="H51" s="16"/>
    </row>
    <row r="52" spans="1:8" x14ac:dyDescent="0.25">
      <c r="A52" s="13"/>
      <c r="F52" s="13"/>
      <c r="G52" s="1"/>
      <c r="H52" s="16"/>
    </row>
    <row r="53" spans="1:8" x14ac:dyDescent="0.25">
      <c r="A53" s="13"/>
      <c r="F53" s="13"/>
      <c r="G53" s="1"/>
      <c r="H53" s="16"/>
    </row>
    <row r="54" spans="1:8" x14ac:dyDescent="0.25">
      <c r="A54" s="13"/>
    </row>
  </sheetData>
  <mergeCells count="7">
    <mergeCell ref="A29:C29"/>
    <mergeCell ref="A30:C30"/>
    <mergeCell ref="A31:C31"/>
    <mergeCell ref="A1:C1"/>
    <mergeCell ref="A2:A4"/>
    <mergeCell ref="B2:C3"/>
    <mergeCell ref="A28:C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G46"/>
  <sheetViews>
    <sheetView topLeftCell="A5" workbookViewId="0">
      <selection activeCell="E7" sqref="E7"/>
    </sheetView>
  </sheetViews>
  <sheetFormatPr baseColWidth="10" defaultRowHeight="15" x14ac:dyDescent="0.25"/>
  <cols>
    <col min="1" max="1" width="55.42578125" customWidth="1"/>
    <col min="2" max="2" width="24.140625" customWidth="1"/>
    <col min="3" max="3" width="19" customWidth="1"/>
    <col min="6" max="6" width="41.7109375" customWidth="1"/>
  </cols>
  <sheetData>
    <row r="3" spans="1:6" ht="35.25" customHeight="1" x14ac:dyDescent="0.25">
      <c r="A3" s="127" t="s">
        <v>206</v>
      </c>
      <c r="B3" s="127"/>
      <c r="C3" s="127"/>
    </row>
    <row r="4" spans="1:6" ht="21" customHeight="1" x14ac:dyDescent="0.25">
      <c r="A4" s="46" t="s">
        <v>186</v>
      </c>
      <c r="B4" s="46" t="s">
        <v>5</v>
      </c>
      <c r="C4" s="46" t="s">
        <v>6</v>
      </c>
    </row>
    <row r="5" spans="1:6" x14ac:dyDescent="0.25">
      <c r="A5" s="50" t="s">
        <v>8</v>
      </c>
      <c r="B5" s="51">
        <f>SUM(B6:B24)</f>
        <v>715</v>
      </c>
      <c r="C5" s="51">
        <f>SUM(C6:C24)</f>
        <v>100</v>
      </c>
    </row>
    <row r="6" spans="1:6" ht="24" customHeight="1" x14ac:dyDescent="0.25">
      <c r="A6" s="50" t="s">
        <v>187</v>
      </c>
      <c r="B6" s="51">
        <v>25</v>
      </c>
      <c r="C6" s="51">
        <f>(B6/$B$5)*100</f>
        <v>3.4965034965034967</v>
      </c>
    </row>
    <row r="7" spans="1:6" ht="24" customHeight="1" x14ac:dyDescent="0.25">
      <c r="A7" s="50" t="s">
        <v>188</v>
      </c>
      <c r="B7" s="51">
        <v>13</v>
      </c>
      <c r="C7" s="51">
        <f t="shared" ref="C7:C24" si="0">(B7/$B$5)*100</f>
        <v>1.8181818181818181</v>
      </c>
    </row>
    <row r="8" spans="1:6" ht="27" customHeight="1" x14ac:dyDescent="0.25">
      <c r="A8" s="50" t="s">
        <v>189</v>
      </c>
      <c r="B8" s="51">
        <v>36</v>
      </c>
      <c r="C8" s="51">
        <f t="shared" si="0"/>
        <v>5.034965034965035</v>
      </c>
    </row>
    <row r="9" spans="1:6" ht="25.5" customHeight="1" x14ac:dyDescent="0.25">
      <c r="A9" s="50" t="s">
        <v>190</v>
      </c>
      <c r="B9" s="51">
        <v>20</v>
      </c>
      <c r="C9" s="51">
        <f t="shared" si="0"/>
        <v>2.7972027972027971</v>
      </c>
      <c r="F9" s="53"/>
    </row>
    <row r="10" spans="1:6" ht="27" customHeight="1" x14ac:dyDescent="0.25">
      <c r="A10" s="50" t="s">
        <v>191</v>
      </c>
      <c r="B10" s="51">
        <v>16</v>
      </c>
      <c r="C10" s="51">
        <f t="shared" si="0"/>
        <v>2.2377622377622379</v>
      </c>
    </row>
    <row r="11" spans="1:6" ht="26.25" customHeight="1" x14ac:dyDescent="0.25">
      <c r="A11" s="50" t="s">
        <v>192</v>
      </c>
      <c r="B11" s="51">
        <v>51</v>
      </c>
      <c r="C11" s="51">
        <f t="shared" si="0"/>
        <v>7.1328671328671325</v>
      </c>
    </row>
    <row r="12" spans="1:6" ht="31.5" customHeight="1" x14ac:dyDescent="0.25">
      <c r="A12" s="50" t="s">
        <v>193</v>
      </c>
      <c r="B12" s="51">
        <v>8</v>
      </c>
      <c r="C12" s="51">
        <f t="shared" si="0"/>
        <v>1.118881118881119</v>
      </c>
    </row>
    <row r="13" spans="1:6" ht="26.25" customHeight="1" x14ac:dyDescent="0.25">
      <c r="A13" s="50" t="s">
        <v>194</v>
      </c>
      <c r="B13" s="51">
        <v>6</v>
      </c>
      <c r="C13" s="51">
        <f t="shared" si="0"/>
        <v>0.83916083916083917</v>
      </c>
    </row>
    <row r="14" spans="1:6" ht="28.5" customHeight="1" x14ac:dyDescent="0.25">
      <c r="A14" s="50" t="s">
        <v>195</v>
      </c>
      <c r="B14" s="51">
        <v>19</v>
      </c>
      <c r="C14" s="51">
        <f t="shared" si="0"/>
        <v>2.6573426573426575</v>
      </c>
    </row>
    <row r="15" spans="1:6" ht="27.75" customHeight="1" x14ac:dyDescent="0.25">
      <c r="A15" s="50" t="s">
        <v>196</v>
      </c>
      <c r="B15" s="51">
        <v>5</v>
      </c>
      <c r="C15" s="51">
        <f t="shared" si="0"/>
        <v>0.69930069930069927</v>
      </c>
    </row>
    <row r="16" spans="1:6" ht="27.75" customHeight="1" x14ac:dyDescent="0.25">
      <c r="A16" s="50" t="s">
        <v>197</v>
      </c>
      <c r="B16" s="51">
        <v>0</v>
      </c>
      <c r="C16" s="51">
        <f t="shared" si="0"/>
        <v>0</v>
      </c>
    </row>
    <row r="17" spans="1:7" ht="27" customHeight="1" x14ac:dyDescent="0.25">
      <c r="A17" s="50" t="s">
        <v>198</v>
      </c>
      <c r="B17" s="51">
        <v>22</v>
      </c>
      <c r="C17" s="51">
        <f t="shared" si="0"/>
        <v>3.0769230769230771</v>
      </c>
    </row>
    <row r="18" spans="1:7" ht="27.75" customHeight="1" x14ac:dyDescent="0.25">
      <c r="A18" s="50" t="s">
        <v>199</v>
      </c>
      <c r="B18" s="51">
        <v>1</v>
      </c>
      <c r="C18" s="51">
        <f t="shared" si="0"/>
        <v>0.13986013986013987</v>
      </c>
    </row>
    <row r="19" spans="1:7" ht="30.75" customHeight="1" x14ac:dyDescent="0.25">
      <c r="A19" s="50" t="s">
        <v>200</v>
      </c>
      <c r="B19" s="51">
        <v>7</v>
      </c>
      <c r="C19" s="51">
        <f t="shared" si="0"/>
        <v>0.97902097902097907</v>
      </c>
    </row>
    <row r="20" spans="1:7" ht="29.25" customHeight="1" x14ac:dyDescent="0.25">
      <c r="A20" s="50" t="s">
        <v>201</v>
      </c>
      <c r="B20" s="51">
        <v>357</v>
      </c>
      <c r="C20" s="51">
        <f t="shared" si="0"/>
        <v>49.930069930069934</v>
      </c>
    </row>
    <row r="21" spans="1:7" ht="31.5" customHeight="1" x14ac:dyDescent="0.25">
      <c r="A21" s="50" t="s">
        <v>202</v>
      </c>
      <c r="B21" s="51">
        <v>1</v>
      </c>
      <c r="C21" s="51">
        <f t="shared" si="0"/>
        <v>0.13986013986013987</v>
      </c>
    </row>
    <row r="22" spans="1:7" ht="26.25" customHeight="1" x14ac:dyDescent="0.25">
      <c r="A22" s="50" t="s">
        <v>203</v>
      </c>
      <c r="B22" s="51">
        <v>0</v>
      </c>
      <c r="C22" s="51">
        <f t="shared" si="0"/>
        <v>0</v>
      </c>
    </row>
    <row r="23" spans="1:7" ht="29.25" customHeight="1" x14ac:dyDescent="0.25">
      <c r="A23" s="50" t="s">
        <v>204</v>
      </c>
      <c r="B23" s="51">
        <v>26</v>
      </c>
      <c r="C23" s="51">
        <f t="shared" si="0"/>
        <v>3.6363636363636362</v>
      </c>
    </row>
    <row r="24" spans="1:7" ht="39.75" customHeight="1" x14ac:dyDescent="0.25">
      <c r="A24" s="52" t="s">
        <v>205</v>
      </c>
      <c r="B24" s="51">
        <v>102</v>
      </c>
      <c r="C24" s="51">
        <f t="shared" si="0"/>
        <v>14.265734265734265</v>
      </c>
    </row>
    <row r="25" spans="1:7" x14ac:dyDescent="0.25">
      <c r="A25" s="130" t="s">
        <v>238</v>
      </c>
      <c r="B25" s="130"/>
      <c r="C25" s="130"/>
    </row>
    <row r="27" spans="1:7" x14ac:dyDescent="0.25">
      <c r="B27" s="18"/>
      <c r="G27" s="18"/>
    </row>
    <row r="28" spans="1:7" x14ac:dyDescent="0.25">
      <c r="A28" s="19"/>
      <c r="F28" s="19"/>
    </row>
    <row r="29" spans="1:7" x14ac:dyDescent="0.25">
      <c r="A29" s="19"/>
      <c r="F29" s="19"/>
    </row>
    <row r="30" spans="1:7" x14ac:dyDescent="0.25">
      <c r="A30" s="19"/>
      <c r="F30" s="19"/>
    </row>
    <row r="31" spans="1:7" x14ac:dyDescent="0.25">
      <c r="A31" s="19"/>
      <c r="F31" s="19"/>
    </row>
    <row r="32" spans="1:7" x14ac:dyDescent="0.25">
      <c r="A32" s="19"/>
      <c r="F32" s="19"/>
    </row>
    <row r="33" spans="1:6" x14ac:dyDescent="0.25">
      <c r="A33" s="19"/>
      <c r="F33" s="19"/>
    </row>
    <row r="34" spans="1:6" x14ac:dyDescent="0.25">
      <c r="A34" s="19"/>
      <c r="F34" s="19"/>
    </row>
    <row r="35" spans="1:6" x14ac:dyDescent="0.25">
      <c r="A35" s="19"/>
      <c r="F35" s="19"/>
    </row>
    <row r="36" spans="1:6" x14ac:dyDescent="0.25">
      <c r="A36" s="19"/>
      <c r="F36" s="19"/>
    </row>
    <row r="37" spans="1:6" x14ac:dyDescent="0.25">
      <c r="A37" s="19"/>
      <c r="F37" s="19"/>
    </row>
    <row r="38" spans="1:6" x14ac:dyDescent="0.25">
      <c r="A38" s="19"/>
      <c r="F38" s="19"/>
    </row>
    <row r="39" spans="1:6" x14ac:dyDescent="0.25">
      <c r="A39" s="19"/>
      <c r="F39" s="19"/>
    </row>
    <row r="40" spans="1:6" x14ac:dyDescent="0.25">
      <c r="A40" s="19"/>
      <c r="F40" s="19"/>
    </row>
    <row r="41" spans="1:6" x14ac:dyDescent="0.25">
      <c r="A41" s="19"/>
      <c r="F41" s="19"/>
    </row>
    <row r="42" spans="1:6" x14ac:dyDescent="0.25">
      <c r="A42" s="19"/>
      <c r="F42" s="19"/>
    </row>
    <row r="43" spans="1:6" x14ac:dyDescent="0.25">
      <c r="A43" s="19"/>
      <c r="F43" s="19"/>
    </row>
    <row r="44" spans="1:6" x14ac:dyDescent="0.25">
      <c r="A44" s="19"/>
      <c r="F44" s="19"/>
    </row>
    <row r="45" spans="1:6" x14ac:dyDescent="0.25">
      <c r="A45" s="19"/>
      <c r="F45" s="19"/>
    </row>
    <row r="46" spans="1:6" x14ac:dyDescent="0.25">
      <c r="A46" s="19"/>
      <c r="F46" s="19"/>
    </row>
  </sheetData>
  <mergeCells count="2">
    <mergeCell ref="A3:C3"/>
    <mergeCell ref="A25:C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H49"/>
  <sheetViews>
    <sheetView topLeftCell="A22" workbookViewId="0">
      <selection activeCell="J4" sqref="J4"/>
    </sheetView>
  </sheetViews>
  <sheetFormatPr baseColWidth="10" defaultRowHeight="15" x14ac:dyDescent="0.25"/>
  <cols>
    <col min="1" max="1" width="13.28515625" customWidth="1"/>
    <col min="2" max="2" width="23.85546875" style="1" customWidth="1"/>
    <col min="3" max="3" width="13.7109375" customWidth="1"/>
    <col min="4" max="4" width="12.85546875" customWidth="1"/>
    <col min="5" max="5" width="12.7109375" customWidth="1"/>
    <col min="6" max="6" width="11.7109375" customWidth="1"/>
    <col min="7" max="7" width="11.28515625" customWidth="1"/>
    <col min="8" max="8" width="12" customWidth="1"/>
  </cols>
  <sheetData>
    <row r="3" spans="1:8" x14ac:dyDescent="0.25">
      <c r="A3" s="132" t="s">
        <v>59</v>
      </c>
      <c r="B3" s="132"/>
      <c r="C3" s="132"/>
      <c r="D3" s="132"/>
      <c r="E3" s="132"/>
      <c r="F3" s="132"/>
      <c r="G3" s="132"/>
      <c r="H3" s="132"/>
    </row>
    <row r="4" spans="1:8" ht="13.5" customHeight="1" x14ac:dyDescent="0.25">
      <c r="A4" s="132"/>
      <c r="B4" s="132"/>
      <c r="C4" s="132"/>
      <c r="D4" s="132"/>
      <c r="E4" s="132"/>
      <c r="F4" s="132"/>
      <c r="G4" s="132"/>
      <c r="H4" s="132"/>
    </row>
    <row r="5" spans="1:8" ht="18" customHeight="1" x14ac:dyDescent="0.25">
      <c r="A5" s="132" t="s">
        <v>0</v>
      </c>
      <c r="B5" s="132"/>
      <c r="C5" s="64"/>
      <c r="D5" s="64"/>
      <c r="E5" s="131" t="s">
        <v>1</v>
      </c>
      <c r="F5" s="131"/>
      <c r="G5" s="131"/>
      <c r="H5" s="131"/>
    </row>
    <row r="6" spans="1:8" x14ac:dyDescent="0.25">
      <c r="A6" s="132"/>
      <c r="B6" s="132"/>
      <c r="C6" s="131" t="s">
        <v>2</v>
      </c>
      <c r="D6" s="131"/>
      <c r="E6" s="131" t="s">
        <v>3</v>
      </c>
      <c r="F6" s="131"/>
      <c r="G6" s="131" t="s">
        <v>4</v>
      </c>
      <c r="H6" s="131"/>
    </row>
    <row r="7" spans="1:8" ht="14.25" customHeight="1" x14ac:dyDescent="0.25">
      <c r="A7" s="132"/>
      <c r="B7" s="132"/>
      <c r="C7" s="65" t="s">
        <v>5</v>
      </c>
      <c r="D7" s="65" t="s">
        <v>6</v>
      </c>
      <c r="E7" s="65" t="s">
        <v>5</v>
      </c>
      <c r="F7" s="65" t="s">
        <v>6</v>
      </c>
      <c r="G7" s="65" t="s">
        <v>7</v>
      </c>
      <c r="H7" s="65" t="s">
        <v>6</v>
      </c>
    </row>
    <row r="8" spans="1:8" ht="14.25" customHeight="1" x14ac:dyDescent="0.25">
      <c r="A8" s="132" t="s">
        <v>8</v>
      </c>
      <c r="B8" s="132"/>
      <c r="C8" s="66">
        <f t="shared" ref="C8:H8" si="0">SUM(C9:C48)</f>
        <v>3406</v>
      </c>
      <c r="D8" s="66">
        <f t="shared" si="0"/>
        <v>100.00000000000003</v>
      </c>
      <c r="E8" s="66">
        <f>SUM(E9:E48)</f>
        <v>1429</v>
      </c>
      <c r="F8" s="66">
        <f t="shared" si="0"/>
        <v>41.955372871403426</v>
      </c>
      <c r="G8" s="66">
        <f>SUM(G9:G48)</f>
        <v>1977</v>
      </c>
      <c r="H8" s="66">
        <f t="shared" si="0"/>
        <v>58.044627128596602</v>
      </c>
    </row>
    <row r="9" spans="1:8" ht="15.75" customHeight="1" x14ac:dyDescent="0.25">
      <c r="A9" s="133" t="s">
        <v>9</v>
      </c>
      <c r="B9" s="67" t="s">
        <v>10</v>
      </c>
      <c r="C9" s="68">
        <f>SUM(G9+E9)</f>
        <v>594</v>
      </c>
      <c r="D9" s="68">
        <f>(C9/$C$8)*100</f>
        <v>17.439812096300646</v>
      </c>
      <c r="E9" s="68">
        <v>302</v>
      </c>
      <c r="F9" s="68">
        <f>(E9/$C$8)*100</f>
        <v>8.8667058132706984</v>
      </c>
      <c r="G9" s="68">
        <v>292</v>
      </c>
      <c r="H9" s="68">
        <f>(G9/$C$8)*100</f>
        <v>8.5731062830299471</v>
      </c>
    </row>
    <row r="10" spans="1:8" ht="14.25" customHeight="1" x14ac:dyDescent="0.25">
      <c r="A10" s="133"/>
      <c r="B10" s="67" t="s">
        <v>11</v>
      </c>
      <c r="C10" s="68">
        <f t="shared" ref="C10:C48" si="1">SUM(G10+E10)</f>
        <v>254</v>
      </c>
      <c r="D10" s="68">
        <f t="shared" ref="D10:D48" si="2">(C10/$C$8)*100</f>
        <v>7.4574280681150906</v>
      </c>
      <c r="E10" s="68">
        <v>127</v>
      </c>
      <c r="F10" s="68">
        <f t="shared" ref="F10:F48" si="3">(E10/$C$8)*100</f>
        <v>3.7287140340575453</v>
      </c>
      <c r="G10" s="68">
        <v>127</v>
      </c>
      <c r="H10" s="68">
        <f t="shared" ref="H10:H48" si="4">(G10/$C$8)*100</f>
        <v>3.7287140340575453</v>
      </c>
    </row>
    <row r="11" spans="1:8" ht="12.75" customHeight="1" x14ac:dyDescent="0.25">
      <c r="A11" s="133"/>
      <c r="B11" s="67" t="s">
        <v>12</v>
      </c>
      <c r="C11" s="68">
        <f t="shared" si="1"/>
        <v>213</v>
      </c>
      <c r="D11" s="68">
        <f t="shared" si="2"/>
        <v>6.2536699941280096</v>
      </c>
      <c r="E11" s="68">
        <v>78</v>
      </c>
      <c r="F11" s="68">
        <f t="shared" si="3"/>
        <v>2.2900763358778624</v>
      </c>
      <c r="G11" s="68">
        <v>135</v>
      </c>
      <c r="H11" s="68">
        <f t="shared" si="4"/>
        <v>3.9635936582501468</v>
      </c>
    </row>
    <row r="12" spans="1:8" ht="14.25" customHeight="1" x14ac:dyDescent="0.25">
      <c r="A12" s="134" t="s">
        <v>13</v>
      </c>
      <c r="B12" s="67" t="s">
        <v>14</v>
      </c>
      <c r="C12" s="68">
        <f t="shared" si="1"/>
        <v>2</v>
      </c>
      <c r="D12" s="68">
        <f t="shared" si="2"/>
        <v>5.8719906048150319E-2</v>
      </c>
      <c r="E12" s="68">
        <v>2</v>
      </c>
      <c r="F12" s="68">
        <f t="shared" si="3"/>
        <v>5.8719906048150319E-2</v>
      </c>
      <c r="G12" s="68">
        <v>0</v>
      </c>
      <c r="H12" s="68">
        <f t="shared" si="4"/>
        <v>0</v>
      </c>
    </row>
    <row r="13" spans="1:8" ht="13.5" customHeight="1" x14ac:dyDescent="0.25">
      <c r="A13" s="134"/>
      <c r="B13" s="67" t="s">
        <v>15</v>
      </c>
      <c r="C13" s="68">
        <f t="shared" si="1"/>
        <v>337</v>
      </c>
      <c r="D13" s="68">
        <f t="shared" si="2"/>
        <v>9.8943041691133296</v>
      </c>
      <c r="E13" s="68">
        <v>123</v>
      </c>
      <c r="F13" s="68">
        <f t="shared" si="3"/>
        <v>3.6112742219612448</v>
      </c>
      <c r="G13" s="68">
        <v>214</v>
      </c>
      <c r="H13" s="68">
        <f t="shared" si="4"/>
        <v>6.2830299471520838</v>
      </c>
    </row>
    <row r="14" spans="1:8" ht="15.75" customHeight="1" x14ac:dyDescent="0.25">
      <c r="A14" s="134"/>
      <c r="B14" s="67" t="s">
        <v>16</v>
      </c>
      <c r="C14" s="68">
        <f t="shared" si="1"/>
        <v>50</v>
      </c>
      <c r="D14" s="68">
        <f t="shared" si="2"/>
        <v>1.4679976512037582</v>
      </c>
      <c r="E14" s="69">
        <v>30</v>
      </c>
      <c r="F14" s="68">
        <f t="shared" si="3"/>
        <v>0.88079859072225475</v>
      </c>
      <c r="G14" s="68">
        <v>20</v>
      </c>
      <c r="H14" s="68">
        <f t="shared" si="4"/>
        <v>0.58719906048150317</v>
      </c>
    </row>
    <row r="15" spans="1:8" ht="13.5" customHeight="1" x14ac:dyDescent="0.25">
      <c r="A15" s="134"/>
      <c r="B15" s="67" t="s">
        <v>17</v>
      </c>
      <c r="C15" s="68">
        <f t="shared" si="1"/>
        <v>0</v>
      </c>
      <c r="D15" s="68">
        <f t="shared" si="2"/>
        <v>0</v>
      </c>
      <c r="E15" s="68">
        <v>0</v>
      </c>
      <c r="F15" s="68">
        <f t="shared" si="3"/>
        <v>0</v>
      </c>
      <c r="G15" s="68">
        <v>0</v>
      </c>
      <c r="H15" s="68">
        <f t="shared" si="4"/>
        <v>0</v>
      </c>
    </row>
    <row r="16" spans="1:8" ht="14.25" customHeight="1" x14ac:dyDescent="0.25">
      <c r="A16" s="134"/>
      <c r="B16" s="67" t="s">
        <v>18</v>
      </c>
      <c r="C16" s="68">
        <f t="shared" si="1"/>
        <v>0</v>
      </c>
      <c r="D16" s="68">
        <f t="shared" si="2"/>
        <v>0</v>
      </c>
      <c r="E16" s="68">
        <v>0</v>
      </c>
      <c r="F16" s="68">
        <f t="shared" si="3"/>
        <v>0</v>
      </c>
      <c r="G16" s="68">
        <v>0</v>
      </c>
      <c r="H16" s="68">
        <f t="shared" si="4"/>
        <v>0</v>
      </c>
    </row>
    <row r="17" spans="1:8" x14ac:dyDescent="0.25">
      <c r="A17" s="134"/>
      <c r="B17" s="67" t="s">
        <v>19</v>
      </c>
      <c r="C17" s="68">
        <f t="shared" si="1"/>
        <v>6</v>
      </c>
      <c r="D17" s="68">
        <f t="shared" si="2"/>
        <v>0.17615971814445097</v>
      </c>
      <c r="E17" s="68">
        <v>3</v>
      </c>
      <c r="F17" s="68">
        <f t="shared" si="3"/>
        <v>8.8079859072225486E-2</v>
      </c>
      <c r="G17" s="68">
        <v>3</v>
      </c>
      <c r="H17" s="68">
        <f t="shared" si="4"/>
        <v>8.8079859072225486E-2</v>
      </c>
    </row>
    <row r="18" spans="1:8" ht="15" customHeight="1" x14ac:dyDescent="0.25">
      <c r="A18" s="134" t="s">
        <v>20</v>
      </c>
      <c r="B18" s="67" t="s">
        <v>21</v>
      </c>
      <c r="C18" s="68">
        <f t="shared" si="1"/>
        <v>5</v>
      </c>
      <c r="D18" s="68">
        <f t="shared" si="2"/>
        <v>0.14679976512037579</v>
      </c>
      <c r="E18" s="68">
        <v>3</v>
      </c>
      <c r="F18" s="68">
        <f t="shared" si="3"/>
        <v>8.8079859072225486E-2</v>
      </c>
      <c r="G18" s="68">
        <v>2</v>
      </c>
      <c r="H18" s="68">
        <f t="shared" si="4"/>
        <v>5.8719906048150319E-2</v>
      </c>
    </row>
    <row r="19" spans="1:8" ht="17.25" customHeight="1" x14ac:dyDescent="0.25">
      <c r="A19" s="134"/>
      <c r="B19" s="67" t="s">
        <v>22</v>
      </c>
      <c r="C19" s="68">
        <f t="shared" si="1"/>
        <v>55</v>
      </c>
      <c r="D19" s="68">
        <f t="shared" si="2"/>
        <v>1.6147974163241339</v>
      </c>
      <c r="E19" s="68">
        <v>18</v>
      </c>
      <c r="F19" s="68">
        <f t="shared" si="3"/>
        <v>0.52847915443335292</v>
      </c>
      <c r="G19" s="68">
        <v>37</v>
      </c>
      <c r="H19" s="68">
        <f t="shared" si="4"/>
        <v>1.086318261890781</v>
      </c>
    </row>
    <row r="20" spans="1:8" ht="17.25" customHeight="1" x14ac:dyDescent="0.25">
      <c r="A20" s="134"/>
      <c r="B20" s="67" t="s">
        <v>23</v>
      </c>
      <c r="C20" s="68">
        <f t="shared" si="1"/>
        <v>99</v>
      </c>
      <c r="D20" s="68">
        <f t="shared" si="2"/>
        <v>2.9066353493834409</v>
      </c>
      <c r="E20" s="68">
        <v>29</v>
      </c>
      <c r="F20" s="68">
        <f t="shared" si="3"/>
        <v>0.85143863769817973</v>
      </c>
      <c r="G20" s="68">
        <v>70</v>
      </c>
      <c r="H20" s="68">
        <f t="shared" si="4"/>
        <v>2.055196711685261</v>
      </c>
    </row>
    <row r="21" spans="1:8" ht="14.25" customHeight="1" x14ac:dyDescent="0.25">
      <c r="A21" s="134" t="s">
        <v>24</v>
      </c>
      <c r="B21" s="67" t="s">
        <v>25</v>
      </c>
      <c r="C21" s="68">
        <f t="shared" si="1"/>
        <v>138</v>
      </c>
      <c r="D21" s="68">
        <f t="shared" si="2"/>
        <v>4.0516735173223726</v>
      </c>
      <c r="E21" s="68">
        <v>62</v>
      </c>
      <c r="F21" s="68">
        <f t="shared" si="3"/>
        <v>1.8203170874926602</v>
      </c>
      <c r="G21" s="68">
        <v>76</v>
      </c>
      <c r="H21" s="68">
        <f t="shared" si="4"/>
        <v>2.2313564298297126</v>
      </c>
    </row>
    <row r="22" spans="1:8" x14ac:dyDescent="0.25">
      <c r="A22" s="134"/>
      <c r="B22" s="67" t="s">
        <v>26</v>
      </c>
      <c r="C22" s="68">
        <f t="shared" si="1"/>
        <v>124</v>
      </c>
      <c r="D22" s="68">
        <f t="shared" si="2"/>
        <v>3.6406341749853204</v>
      </c>
      <c r="E22" s="68">
        <v>60</v>
      </c>
      <c r="F22" s="68">
        <f t="shared" si="3"/>
        <v>1.7615971814445095</v>
      </c>
      <c r="G22" s="68">
        <v>64</v>
      </c>
      <c r="H22" s="68">
        <f t="shared" si="4"/>
        <v>1.8790369935408102</v>
      </c>
    </row>
    <row r="23" spans="1:8" x14ac:dyDescent="0.25">
      <c r="A23" s="134"/>
      <c r="B23" s="67" t="s">
        <v>27</v>
      </c>
      <c r="C23" s="68">
        <f t="shared" si="1"/>
        <v>39</v>
      </c>
      <c r="D23" s="68">
        <f t="shared" si="2"/>
        <v>1.1450381679389312</v>
      </c>
      <c r="E23" s="68">
        <v>9</v>
      </c>
      <c r="F23" s="68">
        <f t="shared" si="3"/>
        <v>0.26423957721667646</v>
      </c>
      <c r="G23" s="68">
        <v>30</v>
      </c>
      <c r="H23" s="68">
        <f t="shared" si="4"/>
        <v>0.88079859072225475</v>
      </c>
    </row>
    <row r="24" spans="1:8" ht="16.5" customHeight="1" x14ac:dyDescent="0.25">
      <c r="A24" s="134"/>
      <c r="B24" s="67" t="s">
        <v>28</v>
      </c>
      <c r="C24" s="68">
        <f t="shared" si="1"/>
        <v>17</v>
      </c>
      <c r="D24" s="68">
        <f t="shared" si="2"/>
        <v>0.49911920140927774</v>
      </c>
      <c r="E24" s="68">
        <v>3</v>
      </c>
      <c r="F24" s="68">
        <f t="shared" si="3"/>
        <v>8.8079859072225486E-2</v>
      </c>
      <c r="G24" s="68">
        <v>14</v>
      </c>
      <c r="H24" s="68">
        <f t="shared" si="4"/>
        <v>0.41103934233705219</v>
      </c>
    </row>
    <row r="25" spans="1:8" ht="24.75" customHeight="1" x14ac:dyDescent="0.25">
      <c r="A25" s="134" t="s">
        <v>29</v>
      </c>
      <c r="B25" s="70" t="s">
        <v>30</v>
      </c>
      <c r="C25" s="68">
        <f t="shared" si="1"/>
        <v>39</v>
      </c>
      <c r="D25" s="68">
        <f t="shared" si="2"/>
        <v>1.1450381679389312</v>
      </c>
      <c r="E25" s="68">
        <v>21</v>
      </c>
      <c r="F25" s="68">
        <f t="shared" si="3"/>
        <v>0.6165590135055784</v>
      </c>
      <c r="G25" s="68">
        <v>18</v>
      </c>
      <c r="H25" s="68">
        <f t="shared" si="4"/>
        <v>0.52847915443335292</v>
      </c>
    </row>
    <row r="26" spans="1:8" ht="25.5" x14ac:dyDescent="0.25">
      <c r="A26" s="134"/>
      <c r="B26" s="70" t="s">
        <v>31</v>
      </c>
      <c r="C26" s="68">
        <f t="shared" si="1"/>
        <v>42</v>
      </c>
      <c r="D26" s="68">
        <f t="shared" si="2"/>
        <v>1.2331180270111568</v>
      </c>
      <c r="E26" s="68">
        <v>13</v>
      </c>
      <c r="F26" s="68">
        <f t="shared" si="3"/>
        <v>0.38167938931297707</v>
      </c>
      <c r="G26" s="68">
        <v>29</v>
      </c>
      <c r="H26" s="68">
        <f t="shared" si="4"/>
        <v>0.85143863769817973</v>
      </c>
    </row>
    <row r="27" spans="1:8" ht="15" customHeight="1" x14ac:dyDescent="0.25">
      <c r="A27" s="134"/>
      <c r="B27" s="67" t="s">
        <v>32</v>
      </c>
      <c r="C27" s="68">
        <f t="shared" si="1"/>
        <v>109</v>
      </c>
      <c r="D27" s="68">
        <f t="shared" si="2"/>
        <v>3.2002348796241926</v>
      </c>
      <c r="E27" s="68">
        <v>39</v>
      </c>
      <c r="F27" s="68">
        <f t="shared" si="3"/>
        <v>1.1450381679389312</v>
      </c>
      <c r="G27" s="68">
        <v>70</v>
      </c>
      <c r="H27" s="68">
        <f t="shared" si="4"/>
        <v>2.055196711685261</v>
      </c>
    </row>
    <row r="28" spans="1:8" ht="12.75" customHeight="1" x14ac:dyDescent="0.25">
      <c r="A28" s="134"/>
      <c r="B28" s="67" t="s">
        <v>33</v>
      </c>
      <c r="C28" s="68">
        <f t="shared" si="1"/>
        <v>0</v>
      </c>
      <c r="D28" s="68">
        <f t="shared" si="2"/>
        <v>0</v>
      </c>
      <c r="E28" s="68">
        <v>0</v>
      </c>
      <c r="F28" s="68">
        <f t="shared" si="3"/>
        <v>0</v>
      </c>
      <c r="G28" s="68">
        <v>0</v>
      </c>
      <c r="H28" s="68">
        <f t="shared" si="4"/>
        <v>0</v>
      </c>
    </row>
    <row r="29" spans="1:8" ht="15.75" customHeight="1" x14ac:dyDescent="0.25">
      <c r="A29" s="134"/>
      <c r="B29" s="67" t="s">
        <v>34</v>
      </c>
      <c r="C29" s="68">
        <f t="shared" si="1"/>
        <v>0</v>
      </c>
      <c r="D29" s="68">
        <f t="shared" si="2"/>
        <v>0</v>
      </c>
      <c r="E29" s="68">
        <v>0</v>
      </c>
      <c r="F29" s="68">
        <f t="shared" si="3"/>
        <v>0</v>
      </c>
      <c r="G29" s="68">
        <v>0</v>
      </c>
      <c r="H29" s="68">
        <f t="shared" si="4"/>
        <v>0</v>
      </c>
    </row>
    <row r="30" spans="1:8" x14ac:dyDescent="0.25">
      <c r="A30" s="134" t="s">
        <v>35</v>
      </c>
      <c r="B30" s="67" t="s">
        <v>36</v>
      </c>
      <c r="C30" s="68">
        <f t="shared" si="1"/>
        <v>12</v>
      </c>
      <c r="D30" s="68">
        <f t="shared" si="2"/>
        <v>0.35231943628890194</v>
      </c>
      <c r="E30" s="68">
        <v>1</v>
      </c>
      <c r="F30" s="68">
        <f t="shared" si="3"/>
        <v>2.935995302407516E-2</v>
      </c>
      <c r="G30" s="68">
        <v>11</v>
      </c>
      <c r="H30" s="68">
        <f t="shared" si="4"/>
        <v>0.32295948326482676</v>
      </c>
    </row>
    <row r="31" spans="1:8" ht="12" customHeight="1" x14ac:dyDescent="0.25">
      <c r="A31" s="134"/>
      <c r="B31" s="67" t="s">
        <v>37</v>
      </c>
      <c r="C31" s="68">
        <f t="shared" si="1"/>
        <v>0</v>
      </c>
      <c r="D31" s="68">
        <f t="shared" si="2"/>
        <v>0</v>
      </c>
      <c r="E31" s="68">
        <v>0</v>
      </c>
      <c r="F31" s="68">
        <f t="shared" si="3"/>
        <v>0</v>
      </c>
      <c r="G31" s="68">
        <v>0</v>
      </c>
      <c r="H31" s="68">
        <f t="shared" si="4"/>
        <v>0</v>
      </c>
    </row>
    <row r="32" spans="1:8" x14ac:dyDescent="0.25">
      <c r="A32" s="134"/>
      <c r="B32" s="67" t="s">
        <v>38</v>
      </c>
      <c r="C32" s="68">
        <f t="shared" si="1"/>
        <v>32</v>
      </c>
      <c r="D32" s="68">
        <f t="shared" si="2"/>
        <v>0.93951849677040511</v>
      </c>
      <c r="E32" s="68">
        <v>11</v>
      </c>
      <c r="F32" s="68">
        <f t="shared" si="3"/>
        <v>0.32295948326482676</v>
      </c>
      <c r="G32" s="68">
        <v>21</v>
      </c>
      <c r="H32" s="68">
        <f t="shared" si="4"/>
        <v>0.6165590135055784</v>
      </c>
    </row>
    <row r="33" spans="1:8" ht="12" customHeight="1" x14ac:dyDescent="0.25">
      <c r="A33" s="134"/>
      <c r="B33" s="67" t="s">
        <v>39</v>
      </c>
      <c r="C33" s="68">
        <f t="shared" si="1"/>
        <v>103</v>
      </c>
      <c r="D33" s="68">
        <f t="shared" si="2"/>
        <v>3.0240751614797419</v>
      </c>
      <c r="E33" s="68">
        <v>51</v>
      </c>
      <c r="F33" s="68">
        <f t="shared" si="3"/>
        <v>1.4973576042278331</v>
      </c>
      <c r="G33" s="68">
        <v>52</v>
      </c>
      <c r="H33" s="68">
        <f t="shared" si="4"/>
        <v>1.5267175572519083</v>
      </c>
    </row>
    <row r="34" spans="1:8" ht="13.5" customHeight="1" x14ac:dyDescent="0.25">
      <c r="A34" s="134"/>
      <c r="B34" s="67" t="s">
        <v>40</v>
      </c>
      <c r="C34" s="68">
        <f t="shared" si="1"/>
        <v>76</v>
      </c>
      <c r="D34" s="68">
        <f t="shared" si="2"/>
        <v>2.2313564298297126</v>
      </c>
      <c r="E34" s="68">
        <v>34</v>
      </c>
      <c r="F34" s="68">
        <f t="shared" si="3"/>
        <v>0.99823840281855547</v>
      </c>
      <c r="G34" s="68">
        <v>42</v>
      </c>
      <c r="H34" s="68">
        <f t="shared" si="4"/>
        <v>1.2331180270111568</v>
      </c>
    </row>
    <row r="35" spans="1:8" x14ac:dyDescent="0.25">
      <c r="A35" s="134" t="s">
        <v>41</v>
      </c>
      <c r="B35" s="67" t="s">
        <v>42</v>
      </c>
      <c r="C35" s="68">
        <f t="shared" si="1"/>
        <v>0</v>
      </c>
      <c r="D35" s="68">
        <v>0</v>
      </c>
      <c r="E35" s="68">
        <v>0</v>
      </c>
      <c r="F35" s="68">
        <f t="shared" si="3"/>
        <v>0</v>
      </c>
      <c r="G35" s="68">
        <v>0</v>
      </c>
      <c r="H35" s="68">
        <f>(G35/$C$8)*100</f>
        <v>0</v>
      </c>
    </row>
    <row r="36" spans="1:8" ht="11.25" customHeight="1" x14ac:dyDescent="0.25">
      <c r="A36" s="134"/>
      <c r="B36" s="67" t="s">
        <v>43</v>
      </c>
      <c r="C36" s="68">
        <f t="shared" si="1"/>
        <v>20</v>
      </c>
      <c r="D36" s="68">
        <f t="shared" si="2"/>
        <v>0.58719906048150317</v>
      </c>
      <c r="E36" s="68">
        <v>10</v>
      </c>
      <c r="F36" s="68">
        <f t="shared" si="3"/>
        <v>0.29359953024075158</v>
      </c>
      <c r="G36" s="68">
        <v>10</v>
      </c>
      <c r="H36" s="68">
        <f t="shared" si="4"/>
        <v>0.29359953024075158</v>
      </c>
    </row>
    <row r="37" spans="1:8" x14ac:dyDescent="0.25">
      <c r="A37" s="134"/>
      <c r="B37" s="67" t="s">
        <v>44</v>
      </c>
      <c r="C37" s="68">
        <f t="shared" si="1"/>
        <v>652</v>
      </c>
      <c r="D37" s="68">
        <f t="shared" si="2"/>
        <v>19.142689371697006</v>
      </c>
      <c r="E37" s="68">
        <v>255</v>
      </c>
      <c r="F37" s="68">
        <f t="shared" si="3"/>
        <v>7.4867880211391666</v>
      </c>
      <c r="G37" s="68">
        <v>397</v>
      </c>
      <c r="H37" s="68">
        <f t="shared" si="4"/>
        <v>11.655901350557839</v>
      </c>
    </row>
    <row r="38" spans="1:8" x14ac:dyDescent="0.25">
      <c r="A38" s="134" t="s">
        <v>45</v>
      </c>
      <c r="B38" s="67" t="s">
        <v>46</v>
      </c>
      <c r="C38" s="68">
        <f t="shared" si="1"/>
        <v>0</v>
      </c>
      <c r="D38" s="68">
        <f t="shared" si="2"/>
        <v>0</v>
      </c>
      <c r="E38" s="68">
        <v>0</v>
      </c>
      <c r="F38" s="68">
        <f t="shared" si="3"/>
        <v>0</v>
      </c>
      <c r="G38" s="68">
        <v>0</v>
      </c>
      <c r="H38" s="68">
        <f t="shared" si="4"/>
        <v>0</v>
      </c>
    </row>
    <row r="39" spans="1:8" ht="12.75" customHeight="1" x14ac:dyDescent="0.25">
      <c r="A39" s="134"/>
      <c r="B39" s="67" t="s">
        <v>47</v>
      </c>
      <c r="C39" s="68">
        <f t="shared" si="1"/>
        <v>0</v>
      </c>
      <c r="D39" s="68">
        <f t="shared" si="2"/>
        <v>0</v>
      </c>
      <c r="E39" s="68">
        <v>0</v>
      </c>
      <c r="F39" s="68">
        <f t="shared" si="3"/>
        <v>0</v>
      </c>
      <c r="G39" s="68">
        <v>0</v>
      </c>
      <c r="H39" s="68">
        <f t="shared" si="4"/>
        <v>0</v>
      </c>
    </row>
    <row r="40" spans="1:8" ht="13.5" customHeight="1" x14ac:dyDescent="0.25">
      <c r="A40" s="134"/>
      <c r="B40" s="67" t="s">
        <v>48</v>
      </c>
      <c r="C40" s="68">
        <f t="shared" si="1"/>
        <v>10</v>
      </c>
      <c r="D40" s="68">
        <f t="shared" si="2"/>
        <v>0.29359953024075158</v>
      </c>
      <c r="E40" s="68">
        <v>8</v>
      </c>
      <c r="F40" s="68">
        <f t="shared" si="3"/>
        <v>0.23487962419260128</v>
      </c>
      <c r="G40" s="68">
        <v>2</v>
      </c>
      <c r="H40" s="68">
        <f t="shared" si="4"/>
        <v>5.8719906048150319E-2</v>
      </c>
    </row>
    <row r="41" spans="1:8" x14ac:dyDescent="0.25">
      <c r="A41" s="134"/>
      <c r="B41" s="67" t="s">
        <v>49</v>
      </c>
      <c r="C41" s="68">
        <f t="shared" si="1"/>
        <v>0</v>
      </c>
      <c r="D41" s="68">
        <f t="shared" si="2"/>
        <v>0</v>
      </c>
      <c r="E41" s="68">
        <v>0</v>
      </c>
      <c r="F41" s="68">
        <f t="shared" si="3"/>
        <v>0</v>
      </c>
      <c r="G41" s="68">
        <v>0</v>
      </c>
      <c r="H41" s="68">
        <f t="shared" si="4"/>
        <v>0</v>
      </c>
    </row>
    <row r="42" spans="1:8" x14ac:dyDescent="0.25">
      <c r="A42" s="134" t="s">
        <v>50</v>
      </c>
      <c r="B42" s="67" t="s">
        <v>51</v>
      </c>
      <c r="C42" s="68">
        <f t="shared" si="1"/>
        <v>49</v>
      </c>
      <c r="D42" s="68">
        <f t="shared" si="2"/>
        <v>1.4386376981796829</v>
      </c>
      <c r="E42" s="68">
        <v>18</v>
      </c>
      <c r="F42" s="68">
        <f t="shared" si="3"/>
        <v>0.52847915443335292</v>
      </c>
      <c r="G42" s="68">
        <v>31</v>
      </c>
      <c r="H42" s="68">
        <f t="shared" si="4"/>
        <v>0.9101585437463301</v>
      </c>
    </row>
    <row r="43" spans="1:8" ht="14.25" customHeight="1" x14ac:dyDescent="0.25">
      <c r="A43" s="134"/>
      <c r="B43" s="67" t="s">
        <v>52</v>
      </c>
      <c r="C43" s="68">
        <f t="shared" si="1"/>
        <v>0</v>
      </c>
      <c r="D43" s="68">
        <f t="shared" si="2"/>
        <v>0</v>
      </c>
      <c r="E43" s="68">
        <v>0</v>
      </c>
      <c r="F43" s="68">
        <f t="shared" si="3"/>
        <v>0</v>
      </c>
      <c r="G43" s="68">
        <v>0</v>
      </c>
      <c r="H43" s="68">
        <f t="shared" si="4"/>
        <v>0</v>
      </c>
    </row>
    <row r="44" spans="1:8" ht="14.25" customHeight="1" x14ac:dyDescent="0.25">
      <c r="A44" s="134"/>
      <c r="B44" s="70" t="s">
        <v>53</v>
      </c>
      <c r="C44" s="68">
        <f t="shared" si="1"/>
        <v>20</v>
      </c>
      <c r="D44" s="68">
        <f t="shared" si="2"/>
        <v>0.58719906048150317</v>
      </c>
      <c r="E44" s="68">
        <v>4</v>
      </c>
      <c r="F44" s="68">
        <f t="shared" si="3"/>
        <v>0.11743981209630064</v>
      </c>
      <c r="G44" s="68">
        <v>16</v>
      </c>
      <c r="H44" s="68">
        <f t="shared" si="4"/>
        <v>0.46975924838520255</v>
      </c>
    </row>
    <row r="45" spans="1:8" x14ac:dyDescent="0.25">
      <c r="A45" s="134" t="s">
        <v>54</v>
      </c>
      <c r="B45" s="67" t="s">
        <v>55</v>
      </c>
      <c r="C45" s="68">
        <f t="shared" si="1"/>
        <v>28</v>
      </c>
      <c r="D45" s="68">
        <f t="shared" si="2"/>
        <v>0.82207868467410439</v>
      </c>
      <c r="E45" s="68">
        <v>20</v>
      </c>
      <c r="F45" s="68">
        <f t="shared" si="3"/>
        <v>0.58719906048150317</v>
      </c>
      <c r="G45" s="68">
        <v>8</v>
      </c>
      <c r="H45" s="68">
        <f t="shared" si="4"/>
        <v>0.23487962419260128</v>
      </c>
    </row>
    <row r="46" spans="1:8" x14ac:dyDescent="0.25">
      <c r="A46" s="134"/>
      <c r="B46" s="67" t="s">
        <v>56</v>
      </c>
      <c r="C46" s="68">
        <f t="shared" si="1"/>
        <v>281</v>
      </c>
      <c r="D46" s="68">
        <f t="shared" si="2"/>
        <v>8.2501467997651208</v>
      </c>
      <c r="E46" s="68">
        <v>95</v>
      </c>
      <c r="F46" s="68">
        <f t="shared" si="3"/>
        <v>2.7891955372871404</v>
      </c>
      <c r="G46" s="68">
        <v>186</v>
      </c>
      <c r="H46" s="68">
        <f t="shared" si="4"/>
        <v>5.4609512624779804</v>
      </c>
    </row>
    <row r="47" spans="1:8" x14ac:dyDescent="0.25">
      <c r="A47" s="134"/>
      <c r="B47" s="67" t="s">
        <v>57</v>
      </c>
      <c r="C47" s="68">
        <f t="shared" si="1"/>
        <v>0</v>
      </c>
      <c r="D47" s="68">
        <f t="shared" si="2"/>
        <v>0</v>
      </c>
      <c r="E47" s="68">
        <v>0</v>
      </c>
      <c r="F47" s="68">
        <f t="shared" si="3"/>
        <v>0</v>
      </c>
      <c r="G47" s="68">
        <v>0</v>
      </c>
      <c r="H47" s="68">
        <f t="shared" si="4"/>
        <v>0</v>
      </c>
    </row>
    <row r="48" spans="1:8" x14ac:dyDescent="0.25">
      <c r="A48" s="134"/>
      <c r="B48" s="67" t="s">
        <v>58</v>
      </c>
      <c r="C48" s="68">
        <f t="shared" si="1"/>
        <v>0</v>
      </c>
      <c r="D48" s="68">
        <f t="shared" si="2"/>
        <v>0</v>
      </c>
      <c r="E48" s="68">
        <v>0</v>
      </c>
      <c r="F48" s="68">
        <f t="shared" si="3"/>
        <v>0</v>
      </c>
      <c r="G48" s="68">
        <v>0</v>
      </c>
      <c r="H48" s="68">
        <f t="shared" si="4"/>
        <v>0</v>
      </c>
    </row>
    <row r="49" spans="1:8" ht="15" customHeight="1" x14ac:dyDescent="0.25">
      <c r="A49" s="135" t="s">
        <v>239</v>
      </c>
      <c r="B49" s="135"/>
      <c r="C49" s="135"/>
      <c r="D49" s="135"/>
      <c r="E49" s="135"/>
      <c r="F49" s="135"/>
      <c r="G49" s="135"/>
      <c r="H49" s="135"/>
    </row>
  </sheetData>
  <mergeCells count="18">
    <mergeCell ref="A45:A48"/>
    <mergeCell ref="A49:H49"/>
    <mergeCell ref="A18:A20"/>
    <mergeCell ref="A21:A24"/>
    <mergeCell ref="A25:A29"/>
    <mergeCell ref="A30:A34"/>
    <mergeCell ref="A35:A37"/>
    <mergeCell ref="A38:A41"/>
    <mergeCell ref="A9:A11"/>
    <mergeCell ref="A12:A17"/>
    <mergeCell ref="C6:D6"/>
    <mergeCell ref="E6:F6"/>
    <mergeCell ref="A42:A44"/>
    <mergeCell ref="G6:H6"/>
    <mergeCell ref="A5:B7"/>
    <mergeCell ref="E5:H5"/>
    <mergeCell ref="A3:H4"/>
    <mergeCell ref="A8:B8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H49"/>
  <sheetViews>
    <sheetView workbookViewId="0">
      <selection activeCell="N30" sqref="N30"/>
    </sheetView>
  </sheetViews>
  <sheetFormatPr baseColWidth="10" defaultRowHeight="15" x14ac:dyDescent="0.25"/>
  <cols>
    <col min="1" max="1" width="14.28515625" customWidth="1"/>
    <col min="2" max="2" width="25.7109375" style="1" customWidth="1"/>
    <col min="3" max="3" width="14.7109375" customWidth="1"/>
    <col min="4" max="4" width="13.42578125" customWidth="1"/>
    <col min="5" max="5" width="13.28515625" customWidth="1"/>
    <col min="6" max="6" width="12.42578125" customWidth="1"/>
    <col min="7" max="7" width="14.140625" customWidth="1"/>
    <col min="8" max="8" width="12.5703125" customWidth="1"/>
  </cols>
  <sheetData>
    <row r="3" spans="1:8" x14ac:dyDescent="0.25">
      <c r="A3" s="140" t="s">
        <v>62</v>
      </c>
      <c r="B3" s="140"/>
      <c r="C3" s="140"/>
      <c r="D3" s="140"/>
      <c r="E3" s="140"/>
      <c r="F3" s="140"/>
      <c r="G3" s="140"/>
      <c r="H3" s="140"/>
    </row>
    <row r="4" spans="1:8" ht="15" customHeight="1" x14ac:dyDescent="0.25">
      <c r="A4" s="140"/>
      <c r="B4" s="140"/>
      <c r="C4" s="140"/>
      <c r="D4" s="140"/>
      <c r="E4" s="140"/>
      <c r="F4" s="140"/>
      <c r="G4" s="140"/>
      <c r="H4" s="140"/>
    </row>
    <row r="5" spans="1:8" ht="18" customHeight="1" x14ac:dyDescent="0.25">
      <c r="A5" s="140" t="s">
        <v>0</v>
      </c>
      <c r="B5" s="140"/>
      <c r="C5" s="56"/>
      <c r="D5" s="56"/>
      <c r="E5" s="139" t="s">
        <v>1</v>
      </c>
      <c r="F5" s="139"/>
      <c r="G5" s="139"/>
      <c r="H5" s="139"/>
    </row>
    <row r="6" spans="1:8" x14ac:dyDescent="0.25">
      <c r="A6" s="140"/>
      <c r="B6" s="140"/>
      <c r="C6" s="139" t="s">
        <v>2</v>
      </c>
      <c r="D6" s="139"/>
      <c r="E6" s="139" t="s">
        <v>60</v>
      </c>
      <c r="F6" s="139"/>
      <c r="G6" s="139" t="s">
        <v>61</v>
      </c>
      <c r="H6" s="139"/>
    </row>
    <row r="7" spans="1:8" ht="14.25" customHeight="1" x14ac:dyDescent="0.25">
      <c r="A7" s="140"/>
      <c r="B7" s="140"/>
      <c r="C7" s="57" t="s">
        <v>5</v>
      </c>
      <c r="D7" s="57" t="s">
        <v>6</v>
      </c>
      <c r="E7" s="57" t="s">
        <v>5</v>
      </c>
      <c r="F7" s="57" t="s">
        <v>6</v>
      </c>
      <c r="G7" s="57" t="s">
        <v>7</v>
      </c>
      <c r="H7" s="57" t="s">
        <v>6</v>
      </c>
    </row>
    <row r="8" spans="1:8" ht="16.5" customHeight="1" x14ac:dyDescent="0.25">
      <c r="A8" s="140" t="s">
        <v>8</v>
      </c>
      <c r="B8" s="140"/>
      <c r="C8" s="58">
        <f t="shared" ref="C8:H8" si="0">SUM(C9:C48)</f>
        <v>3406</v>
      </c>
      <c r="D8" s="59">
        <f t="shared" si="0"/>
        <v>100.00000000000001</v>
      </c>
      <c r="E8" s="58">
        <f>SUM(E9:E48)</f>
        <v>2771</v>
      </c>
      <c r="F8" s="59">
        <f t="shared" si="0"/>
        <v>81.356429829712283</v>
      </c>
      <c r="G8" s="58">
        <f>SUM(G9:G48)</f>
        <v>635</v>
      </c>
      <c r="H8" s="59">
        <f t="shared" si="0"/>
        <v>18.643570170287724</v>
      </c>
    </row>
    <row r="9" spans="1:8" ht="15" customHeight="1" x14ac:dyDescent="0.25">
      <c r="A9" s="138" t="s">
        <v>9</v>
      </c>
      <c r="B9" s="71" t="s">
        <v>10</v>
      </c>
      <c r="C9" s="60">
        <f>SUM(G9+E9)</f>
        <v>590</v>
      </c>
      <c r="D9" s="61">
        <f>(C9/$C$8)*100</f>
        <v>17.322372284204345</v>
      </c>
      <c r="E9" s="60">
        <v>536</v>
      </c>
      <c r="F9" s="61">
        <f>(E9/$C$8)*100</f>
        <v>15.736934820904287</v>
      </c>
      <c r="G9" s="60">
        <v>54</v>
      </c>
      <c r="H9" s="61">
        <f>(G9/$C$8)*100</f>
        <v>1.5854374633000587</v>
      </c>
    </row>
    <row r="10" spans="1:8" ht="13.5" customHeight="1" x14ac:dyDescent="0.25">
      <c r="A10" s="138"/>
      <c r="B10" s="71" t="s">
        <v>11</v>
      </c>
      <c r="C10" s="60">
        <f t="shared" ref="C10:C48" si="1">SUM(G10+E10)</f>
        <v>254</v>
      </c>
      <c r="D10" s="61">
        <f t="shared" ref="D10:D48" si="2">(C10/$C$8)*100</f>
        <v>7.4574280681150906</v>
      </c>
      <c r="E10" s="60">
        <v>219</v>
      </c>
      <c r="F10" s="61">
        <f t="shared" ref="F10:F48" si="3">(E10/$C$8)*100</f>
        <v>6.4298297122724595</v>
      </c>
      <c r="G10" s="60">
        <v>35</v>
      </c>
      <c r="H10" s="61">
        <f t="shared" ref="H10:H48" si="4">(G10/$C$8)*100</f>
        <v>1.0275983558426305</v>
      </c>
    </row>
    <row r="11" spans="1:8" ht="13.5" customHeight="1" x14ac:dyDescent="0.25">
      <c r="A11" s="138"/>
      <c r="B11" s="71" t="s">
        <v>12</v>
      </c>
      <c r="C11" s="60">
        <f t="shared" si="1"/>
        <v>213</v>
      </c>
      <c r="D11" s="61">
        <f t="shared" si="2"/>
        <v>6.2536699941280096</v>
      </c>
      <c r="E11" s="60">
        <v>157</v>
      </c>
      <c r="F11" s="61">
        <f t="shared" si="3"/>
        <v>4.6095126247798008</v>
      </c>
      <c r="G11" s="60">
        <v>56</v>
      </c>
      <c r="H11" s="61">
        <f t="shared" si="4"/>
        <v>1.6441573693482088</v>
      </c>
    </row>
    <row r="12" spans="1:8" ht="13.5" customHeight="1" x14ac:dyDescent="0.25">
      <c r="A12" s="136" t="s">
        <v>13</v>
      </c>
      <c r="B12" s="71" t="s">
        <v>14</v>
      </c>
      <c r="C12" s="60">
        <f t="shared" si="1"/>
        <v>0</v>
      </c>
      <c r="D12" s="61">
        <f t="shared" si="2"/>
        <v>0</v>
      </c>
      <c r="E12" s="60">
        <v>0</v>
      </c>
      <c r="F12" s="61">
        <f t="shared" si="3"/>
        <v>0</v>
      </c>
      <c r="G12" s="60">
        <v>0</v>
      </c>
      <c r="H12" s="61">
        <f t="shared" si="4"/>
        <v>0</v>
      </c>
    </row>
    <row r="13" spans="1:8" ht="13.5" customHeight="1" x14ac:dyDescent="0.25">
      <c r="A13" s="136"/>
      <c r="B13" s="71" t="s">
        <v>15</v>
      </c>
      <c r="C13" s="60">
        <f t="shared" si="1"/>
        <v>340</v>
      </c>
      <c r="D13" s="61">
        <f t="shared" si="2"/>
        <v>9.9823840281855549</v>
      </c>
      <c r="E13" s="60">
        <v>296</v>
      </c>
      <c r="F13" s="61">
        <f t="shared" si="3"/>
        <v>8.6905460951262476</v>
      </c>
      <c r="G13" s="60">
        <v>44</v>
      </c>
      <c r="H13" s="61">
        <f t="shared" si="4"/>
        <v>1.2918379330593071</v>
      </c>
    </row>
    <row r="14" spans="1:8" ht="13.5" customHeight="1" x14ac:dyDescent="0.25">
      <c r="A14" s="136"/>
      <c r="B14" s="71" t="s">
        <v>16</v>
      </c>
      <c r="C14" s="60">
        <f t="shared" si="1"/>
        <v>50</v>
      </c>
      <c r="D14" s="61">
        <f t="shared" si="2"/>
        <v>1.4679976512037582</v>
      </c>
      <c r="E14" s="62">
        <v>44</v>
      </c>
      <c r="F14" s="61">
        <f t="shared" si="3"/>
        <v>1.2918379330593071</v>
      </c>
      <c r="G14" s="60">
        <v>6</v>
      </c>
      <c r="H14" s="61">
        <f t="shared" si="4"/>
        <v>0.17615971814445097</v>
      </c>
    </row>
    <row r="15" spans="1:8" ht="15.75" customHeight="1" x14ac:dyDescent="0.25">
      <c r="A15" s="136"/>
      <c r="B15" s="71" t="s">
        <v>17</v>
      </c>
      <c r="C15" s="60">
        <f t="shared" si="1"/>
        <v>0</v>
      </c>
      <c r="D15" s="61">
        <f t="shared" si="2"/>
        <v>0</v>
      </c>
      <c r="E15" s="60">
        <v>0</v>
      </c>
      <c r="F15" s="61">
        <f t="shared" si="3"/>
        <v>0</v>
      </c>
      <c r="G15" s="60">
        <v>0</v>
      </c>
      <c r="H15" s="61">
        <f t="shared" si="4"/>
        <v>0</v>
      </c>
    </row>
    <row r="16" spans="1:8" ht="15.75" customHeight="1" x14ac:dyDescent="0.25">
      <c r="A16" s="136"/>
      <c r="B16" s="71" t="s">
        <v>18</v>
      </c>
      <c r="C16" s="60">
        <f t="shared" si="1"/>
        <v>0</v>
      </c>
      <c r="D16" s="61">
        <f t="shared" si="2"/>
        <v>0</v>
      </c>
      <c r="E16" s="60">
        <v>0</v>
      </c>
      <c r="F16" s="61">
        <f t="shared" si="3"/>
        <v>0</v>
      </c>
      <c r="G16" s="60">
        <v>0</v>
      </c>
      <c r="H16" s="61">
        <f t="shared" si="4"/>
        <v>0</v>
      </c>
    </row>
    <row r="17" spans="1:8" x14ac:dyDescent="0.25">
      <c r="A17" s="136"/>
      <c r="B17" s="71" t="s">
        <v>19</v>
      </c>
      <c r="C17" s="60">
        <f t="shared" si="1"/>
        <v>6</v>
      </c>
      <c r="D17" s="61">
        <f t="shared" si="2"/>
        <v>0.17615971814445097</v>
      </c>
      <c r="E17" s="60">
        <v>6</v>
      </c>
      <c r="F17" s="61">
        <f t="shared" si="3"/>
        <v>0.17615971814445097</v>
      </c>
      <c r="G17" s="60">
        <v>0</v>
      </c>
      <c r="H17" s="61">
        <f t="shared" si="4"/>
        <v>0</v>
      </c>
    </row>
    <row r="18" spans="1:8" ht="15" customHeight="1" x14ac:dyDescent="0.25">
      <c r="A18" s="136" t="s">
        <v>20</v>
      </c>
      <c r="B18" s="71" t="s">
        <v>21</v>
      </c>
      <c r="C18" s="60">
        <f t="shared" si="1"/>
        <v>5</v>
      </c>
      <c r="D18" s="61">
        <f t="shared" si="2"/>
        <v>0.14679976512037579</v>
      </c>
      <c r="E18" s="60">
        <v>3</v>
      </c>
      <c r="F18" s="61">
        <f t="shared" si="3"/>
        <v>8.8079859072225486E-2</v>
      </c>
      <c r="G18" s="60">
        <v>2</v>
      </c>
      <c r="H18" s="61">
        <f t="shared" si="4"/>
        <v>5.8719906048150319E-2</v>
      </c>
    </row>
    <row r="19" spans="1:8" ht="14.25" customHeight="1" x14ac:dyDescent="0.25">
      <c r="A19" s="136"/>
      <c r="B19" s="71" t="s">
        <v>22</v>
      </c>
      <c r="C19" s="60">
        <f t="shared" si="1"/>
        <v>55</v>
      </c>
      <c r="D19" s="61">
        <f t="shared" si="2"/>
        <v>1.6147974163241339</v>
      </c>
      <c r="E19" s="60">
        <v>42</v>
      </c>
      <c r="F19" s="61">
        <f t="shared" si="3"/>
        <v>1.2331180270111568</v>
      </c>
      <c r="G19" s="60">
        <v>13</v>
      </c>
      <c r="H19" s="61">
        <f t="shared" si="4"/>
        <v>0.38167938931297707</v>
      </c>
    </row>
    <row r="20" spans="1:8" ht="17.25" customHeight="1" x14ac:dyDescent="0.25">
      <c r="A20" s="136"/>
      <c r="B20" s="71" t="s">
        <v>23</v>
      </c>
      <c r="C20" s="60">
        <f t="shared" si="1"/>
        <v>99</v>
      </c>
      <c r="D20" s="61">
        <f t="shared" si="2"/>
        <v>2.9066353493834409</v>
      </c>
      <c r="E20" s="60">
        <v>85</v>
      </c>
      <c r="F20" s="61">
        <f t="shared" si="3"/>
        <v>2.4955960070463887</v>
      </c>
      <c r="G20" s="60">
        <v>14</v>
      </c>
      <c r="H20" s="61">
        <f t="shared" si="4"/>
        <v>0.41103934233705219</v>
      </c>
    </row>
    <row r="21" spans="1:8" x14ac:dyDescent="0.25">
      <c r="A21" s="136" t="s">
        <v>24</v>
      </c>
      <c r="B21" s="71" t="s">
        <v>25</v>
      </c>
      <c r="C21" s="60">
        <f t="shared" si="1"/>
        <v>138</v>
      </c>
      <c r="D21" s="61">
        <f t="shared" si="2"/>
        <v>4.0516735173223726</v>
      </c>
      <c r="E21" s="60">
        <v>111</v>
      </c>
      <c r="F21" s="61">
        <f t="shared" si="3"/>
        <v>3.2589547856723433</v>
      </c>
      <c r="G21" s="60">
        <v>27</v>
      </c>
      <c r="H21" s="61">
        <f t="shared" si="4"/>
        <v>0.79271873165002937</v>
      </c>
    </row>
    <row r="22" spans="1:8" x14ac:dyDescent="0.25">
      <c r="A22" s="136"/>
      <c r="B22" s="71" t="s">
        <v>26</v>
      </c>
      <c r="C22" s="60">
        <f t="shared" si="1"/>
        <v>124</v>
      </c>
      <c r="D22" s="61">
        <f t="shared" si="2"/>
        <v>3.6406341749853204</v>
      </c>
      <c r="E22" s="60">
        <v>119</v>
      </c>
      <c r="F22" s="61">
        <f t="shared" si="3"/>
        <v>3.4938344098649439</v>
      </c>
      <c r="G22" s="60">
        <v>5</v>
      </c>
      <c r="H22" s="61">
        <f t="shared" si="4"/>
        <v>0.14679976512037579</v>
      </c>
    </row>
    <row r="23" spans="1:8" x14ac:dyDescent="0.25">
      <c r="A23" s="136"/>
      <c r="B23" s="71" t="s">
        <v>27</v>
      </c>
      <c r="C23" s="60">
        <f t="shared" si="1"/>
        <v>47</v>
      </c>
      <c r="D23" s="61">
        <f t="shared" si="2"/>
        <v>1.3799177921315327</v>
      </c>
      <c r="E23" s="60">
        <v>46</v>
      </c>
      <c r="F23" s="61">
        <f t="shared" si="3"/>
        <v>1.3505578391074575</v>
      </c>
      <c r="G23" s="60">
        <v>1</v>
      </c>
      <c r="H23" s="61">
        <f t="shared" si="4"/>
        <v>2.935995302407516E-2</v>
      </c>
    </row>
    <row r="24" spans="1:8" ht="15.75" customHeight="1" x14ac:dyDescent="0.25">
      <c r="A24" s="136"/>
      <c r="B24" s="71" t="s">
        <v>28</v>
      </c>
      <c r="C24" s="60">
        <f t="shared" si="1"/>
        <v>17</v>
      </c>
      <c r="D24" s="61">
        <f t="shared" si="2"/>
        <v>0.49911920140927774</v>
      </c>
      <c r="E24" s="60">
        <v>14</v>
      </c>
      <c r="F24" s="61">
        <f t="shared" si="3"/>
        <v>0.41103934233705219</v>
      </c>
      <c r="G24" s="60">
        <v>3</v>
      </c>
      <c r="H24" s="61">
        <f t="shared" si="4"/>
        <v>8.8079859072225486E-2</v>
      </c>
    </row>
    <row r="25" spans="1:8" ht="24.75" customHeight="1" x14ac:dyDescent="0.25">
      <c r="A25" s="136" t="s">
        <v>29</v>
      </c>
      <c r="B25" s="72" t="s">
        <v>30</v>
      </c>
      <c r="C25" s="60">
        <f t="shared" si="1"/>
        <v>41</v>
      </c>
      <c r="D25" s="61">
        <f t="shared" si="2"/>
        <v>1.2037580739870817</v>
      </c>
      <c r="E25" s="60">
        <v>41</v>
      </c>
      <c r="F25" s="61">
        <f t="shared" si="3"/>
        <v>1.2037580739870817</v>
      </c>
      <c r="G25" s="60">
        <v>0</v>
      </c>
      <c r="H25" s="61">
        <f t="shared" si="4"/>
        <v>0</v>
      </c>
    </row>
    <row r="26" spans="1:8" ht="25.5" x14ac:dyDescent="0.25">
      <c r="A26" s="136"/>
      <c r="B26" s="72" t="s">
        <v>31</v>
      </c>
      <c r="C26" s="60">
        <f t="shared" si="1"/>
        <v>42</v>
      </c>
      <c r="D26" s="61">
        <f t="shared" si="2"/>
        <v>1.2331180270111568</v>
      </c>
      <c r="E26" s="60">
        <v>33</v>
      </c>
      <c r="F26" s="61">
        <f t="shared" si="3"/>
        <v>0.96887844979448046</v>
      </c>
      <c r="G26" s="60">
        <v>9</v>
      </c>
      <c r="H26" s="61">
        <f t="shared" si="4"/>
        <v>0.26423957721667646</v>
      </c>
    </row>
    <row r="27" spans="1:8" ht="12.75" customHeight="1" x14ac:dyDescent="0.25">
      <c r="A27" s="136"/>
      <c r="B27" s="71" t="s">
        <v>32</v>
      </c>
      <c r="C27" s="60">
        <f t="shared" si="1"/>
        <v>109</v>
      </c>
      <c r="D27" s="61">
        <f t="shared" si="2"/>
        <v>3.2002348796241926</v>
      </c>
      <c r="E27" s="60">
        <v>92</v>
      </c>
      <c r="F27" s="61">
        <f t="shared" si="3"/>
        <v>2.7011156782149151</v>
      </c>
      <c r="G27" s="60">
        <v>17</v>
      </c>
      <c r="H27" s="61">
        <f t="shared" si="4"/>
        <v>0.49911920140927774</v>
      </c>
    </row>
    <row r="28" spans="1:8" ht="14.25" customHeight="1" x14ac:dyDescent="0.25">
      <c r="A28" s="136"/>
      <c r="B28" s="71" t="s">
        <v>33</v>
      </c>
      <c r="C28" s="60">
        <f t="shared" si="1"/>
        <v>0</v>
      </c>
      <c r="D28" s="61">
        <f t="shared" si="2"/>
        <v>0</v>
      </c>
      <c r="E28" s="60">
        <v>0</v>
      </c>
      <c r="F28" s="61">
        <f t="shared" si="3"/>
        <v>0</v>
      </c>
      <c r="G28" s="60">
        <v>0</v>
      </c>
      <c r="H28" s="61">
        <f t="shared" si="4"/>
        <v>0</v>
      </c>
    </row>
    <row r="29" spans="1:8" ht="15" customHeight="1" x14ac:dyDescent="0.25">
      <c r="A29" s="136"/>
      <c r="B29" s="71" t="s">
        <v>34</v>
      </c>
      <c r="C29" s="60">
        <f t="shared" si="1"/>
        <v>0</v>
      </c>
      <c r="D29" s="61">
        <f t="shared" si="2"/>
        <v>0</v>
      </c>
      <c r="E29" s="60">
        <v>0</v>
      </c>
      <c r="F29" s="61">
        <f t="shared" si="3"/>
        <v>0</v>
      </c>
      <c r="G29" s="60">
        <v>0</v>
      </c>
      <c r="H29" s="61">
        <f t="shared" si="4"/>
        <v>0</v>
      </c>
    </row>
    <row r="30" spans="1:8" x14ac:dyDescent="0.25">
      <c r="A30" s="136" t="s">
        <v>35</v>
      </c>
      <c r="B30" s="71" t="s">
        <v>36</v>
      </c>
      <c r="C30" s="60">
        <f t="shared" si="1"/>
        <v>12</v>
      </c>
      <c r="D30" s="61">
        <f t="shared" si="2"/>
        <v>0.35231943628890194</v>
      </c>
      <c r="E30" s="60">
        <v>4</v>
      </c>
      <c r="F30" s="61">
        <f t="shared" si="3"/>
        <v>0.11743981209630064</v>
      </c>
      <c r="G30" s="60">
        <v>8</v>
      </c>
      <c r="H30" s="61">
        <f t="shared" si="4"/>
        <v>0.23487962419260128</v>
      </c>
    </row>
    <row r="31" spans="1:8" ht="12" customHeight="1" x14ac:dyDescent="0.25">
      <c r="A31" s="136"/>
      <c r="B31" s="71" t="s">
        <v>37</v>
      </c>
      <c r="C31" s="60">
        <f t="shared" si="1"/>
        <v>0</v>
      </c>
      <c r="D31" s="61">
        <f t="shared" si="2"/>
        <v>0</v>
      </c>
      <c r="E31" s="60">
        <v>0</v>
      </c>
      <c r="F31" s="61">
        <f t="shared" si="3"/>
        <v>0</v>
      </c>
      <c r="G31" s="60">
        <v>0</v>
      </c>
      <c r="H31" s="61">
        <f t="shared" si="4"/>
        <v>0</v>
      </c>
    </row>
    <row r="32" spans="1:8" ht="14.25" customHeight="1" x14ac:dyDescent="0.25">
      <c r="A32" s="136"/>
      <c r="B32" s="71" t="s">
        <v>38</v>
      </c>
      <c r="C32" s="60">
        <f t="shared" si="1"/>
        <v>32</v>
      </c>
      <c r="D32" s="61">
        <f t="shared" si="2"/>
        <v>0.93951849677040511</v>
      </c>
      <c r="E32" s="60">
        <v>18</v>
      </c>
      <c r="F32" s="61">
        <f t="shared" si="3"/>
        <v>0.52847915443335292</v>
      </c>
      <c r="G32" s="60">
        <v>14</v>
      </c>
      <c r="H32" s="61">
        <f t="shared" si="4"/>
        <v>0.41103934233705219</v>
      </c>
    </row>
    <row r="33" spans="1:8" ht="12" customHeight="1" x14ac:dyDescent="0.25">
      <c r="A33" s="136"/>
      <c r="B33" s="71" t="s">
        <v>39</v>
      </c>
      <c r="C33" s="60">
        <f t="shared" si="1"/>
        <v>103</v>
      </c>
      <c r="D33" s="61">
        <f t="shared" si="2"/>
        <v>3.0240751614797419</v>
      </c>
      <c r="E33" s="60">
        <v>56</v>
      </c>
      <c r="F33" s="61">
        <f t="shared" si="3"/>
        <v>1.6441573693482088</v>
      </c>
      <c r="G33" s="60">
        <v>47</v>
      </c>
      <c r="H33" s="61">
        <f t="shared" si="4"/>
        <v>1.3799177921315327</v>
      </c>
    </row>
    <row r="34" spans="1:8" ht="13.5" customHeight="1" x14ac:dyDescent="0.25">
      <c r="A34" s="136"/>
      <c r="B34" s="71" t="s">
        <v>40</v>
      </c>
      <c r="C34" s="60">
        <f t="shared" si="1"/>
        <v>76</v>
      </c>
      <c r="D34" s="61">
        <f t="shared" si="2"/>
        <v>2.2313564298297126</v>
      </c>
      <c r="E34" s="60">
        <v>59</v>
      </c>
      <c r="F34" s="61">
        <f t="shared" si="3"/>
        <v>1.7322372284204346</v>
      </c>
      <c r="G34" s="60">
        <v>17</v>
      </c>
      <c r="H34" s="61">
        <f t="shared" si="4"/>
        <v>0.49911920140927774</v>
      </c>
    </row>
    <row r="35" spans="1:8" x14ac:dyDescent="0.25">
      <c r="A35" s="136" t="s">
        <v>41</v>
      </c>
      <c r="B35" s="71" t="s">
        <v>42</v>
      </c>
      <c r="C35" s="60">
        <f t="shared" si="1"/>
        <v>0</v>
      </c>
      <c r="D35" s="61">
        <v>0</v>
      </c>
      <c r="E35" s="60">
        <v>0</v>
      </c>
      <c r="F35" s="61">
        <f t="shared" si="3"/>
        <v>0</v>
      </c>
      <c r="G35" s="60">
        <v>0</v>
      </c>
      <c r="H35" s="61">
        <f>(G35/$C$8)*100</f>
        <v>0</v>
      </c>
    </row>
    <row r="36" spans="1:8" ht="12.75" customHeight="1" x14ac:dyDescent="0.25">
      <c r="A36" s="136"/>
      <c r="B36" s="71" t="s">
        <v>43</v>
      </c>
      <c r="C36" s="60">
        <f t="shared" si="1"/>
        <v>20</v>
      </c>
      <c r="D36" s="61">
        <f t="shared" si="2"/>
        <v>0.58719906048150317</v>
      </c>
      <c r="E36" s="60">
        <v>19</v>
      </c>
      <c r="F36" s="61">
        <f t="shared" si="3"/>
        <v>0.55783910745742815</v>
      </c>
      <c r="G36" s="60">
        <v>1</v>
      </c>
      <c r="H36" s="61">
        <f t="shared" si="4"/>
        <v>2.935995302407516E-2</v>
      </c>
    </row>
    <row r="37" spans="1:8" ht="13.5" customHeight="1" x14ac:dyDescent="0.25">
      <c r="A37" s="136"/>
      <c r="B37" s="71" t="s">
        <v>44</v>
      </c>
      <c r="C37" s="60">
        <f t="shared" si="1"/>
        <v>652</v>
      </c>
      <c r="D37" s="61">
        <f t="shared" si="2"/>
        <v>19.142689371697006</v>
      </c>
      <c r="E37" s="60">
        <v>514</v>
      </c>
      <c r="F37" s="61">
        <f t="shared" si="3"/>
        <v>15.091015854374634</v>
      </c>
      <c r="G37" s="60">
        <v>138</v>
      </c>
      <c r="H37" s="61">
        <f t="shared" si="4"/>
        <v>4.0516735173223726</v>
      </c>
    </row>
    <row r="38" spans="1:8" x14ac:dyDescent="0.25">
      <c r="A38" s="136" t="s">
        <v>45</v>
      </c>
      <c r="B38" s="71" t="s">
        <v>46</v>
      </c>
      <c r="C38" s="60">
        <f t="shared" si="1"/>
        <v>0</v>
      </c>
      <c r="D38" s="61">
        <f t="shared" si="2"/>
        <v>0</v>
      </c>
      <c r="E38" s="60">
        <v>0</v>
      </c>
      <c r="F38" s="61">
        <f t="shared" si="3"/>
        <v>0</v>
      </c>
      <c r="G38" s="60">
        <v>0</v>
      </c>
      <c r="H38" s="61">
        <f t="shared" si="4"/>
        <v>0</v>
      </c>
    </row>
    <row r="39" spans="1:8" ht="14.25" customHeight="1" x14ac:dyDescent="0.25">
      <c r="A39" s="136"/>
      <c r="B39" s="71" t="s">
        <v>47</v>
      </c>
      <c r="C39" s="60">
        <f t="shared" si="1"/>
        <v>0</v>
      </c>
      <c r="D39" s="61">
        <f t="shared" si="2"/>
        <v>0</v>
      </c>
      <c r="E39" s="60">
        <v>0</v>
      </c>
      <c r="F39" s="61">
        <f t="shared" si="3"/>
        <v>0</v>
      </c>
      <c r="G39" s="60">
        <v>0</v>
      </c>
      <c r="H39" s="61">
        <f t="shared" si="4"/>
        <v>0</v>
      </c>
    </row>
    <row r="40" spans="1:8" x14ac:dyDescent="0.25">
      <c r="A40" s="136"/>
      <c r="B40" s="71" t="s">
        <v>48</v>
      </c>
      <c r="C40" s="60">
        <f t="shared" si="1"/>
        <v>2</v>
      </c>
      <c r="D40" s="61">
        <f t="shared" si="2"/>
        <v>5.8719906048150319E-2</v>
      </c>
      <c r="E40" s="60">
        <v>2</v>
      </c>
      <c r="F40" s="61">
        <f t="shared" si="3"/>
        <v>5.8719906048150319E-2</v>
      </c>
      <c r="G40" s="60">
        <v>0</v>
      </c>
      <c r="H40" s="61">
        <f t="shared" si="4"/>
        <v>0</v>
      </c>
    </row>
    <row r="41" spans="1:8" x14ac:dyDescent="0.25">
      <c r="A41" s="136"/>
      <c r="B41" s="71" t="s">
        <v>49</v>
      </c>
      <c r="C41" s="60">
        <f t="shared" si="1"/>
        <v>0</v>
      </c>
      <c r="D41" s="61">
        <f t="shared" si="2"/>
        <v>0</v>
      </c>
      <c r="E41" s="60">
        <v>0</v>
      </c>
      <c r="F41" s="61">
        <f t="shared" si="3"/>
        <v>0</v>
      </c>
      <c r="G41" s="60">
        <v>0</v>
      </c>
      <c r="H41" s="61">
        <f t="shared" si="4"/>
        <v>0</v>
      </c>
    </row>
    <row r="42" spans="1:8" x14ac:dyDescent="0.25">
      <c r="A42" s="136" t="s">
        <v>50</v>
      </c>
      <c r="B42" s="71" t="s">
        <v>51</v>
      </c>
      <c r="C42" s="60">
        <f t="shared" si="1"/>
        <v>49</v>
      </c>
      <c r="D42" s="61">
        <f t="shared" si="2"/>
        <v>1.4386376981796829</v>
      </c>
      <c r="E42" s="60">
        <v>43</v>
      </c>
      <c r="F42" s="61">
        <f t="shared" si="3"/>
        <v>1.2624779800352319</v>
      </c>
      <c r="G42" s="60">
        <v>6</v>
      </c>
      <c r="H42" s="61">
        <f t="shared" si="4"/>
        <v>0.17615971814445097</v>
      </c>
    </row>
    <row r="43" spans="1:8" ht="10.5" customHeight="1" x14ac:dyDescent="0.25">
      <c r="A43" s="136"/>
      <c r="B43" s="71" t="s">
        <v>52</v>
      </c>
      <c r="C43" s="60">
        <f t="shared" si="1"/>
        <v>0</v>
      </c>
      <c r="D43" s="61">
        <f t="shared" si="2"/>
        <v>0</v>
      </c>
      <c r="E43" s="60">
        <v>0</v>
      </c>
      <c r="F43" s="61">
        <f t="shared" si="3"/>
        <v>0</v>
      </c>
      <c r="G43" s="60">
        <v>0</v>
      </c>
      <c r="H43" s="61">
        <f t="shared" si="4"/>
        <v>0</v>
      </c>
    </row>
    <row r="44" spans="1:8" ht="14.25" customHeight="1" x14ac:dyDescent="0.25">
      <c r="A44" s="136"/>
      <c r="B44" s="72" t="s">
        <v>53</v>
      </c>
      <c r="C44" s="60">
        <f t="shared" si="1"/>
        <v>21</v>
      </c>
      <c r="D44" s="61">
        <f t="shared" si="2"/>
        <v>0.6165590135055784</v>
      </c>
      <c r="E44" s="60">
        <v>16</v>
      </c>
      <c r="F44" s="61">
        <f t="shared" si="3"/>
        <v>0.46975924838520255</v>
      </c>
      <c r="G44" s="60">
        <v>5</v>
      </c>
      <c r="H44" s="61">
        <f t="shared" si="4"/>
        <v>0.14679976512037579</v>
      </c>
    </row>
    <row r="45" spans="1:8" ht="13.5" customHeight="1" x14ac:dyDescent="0.25">
      <c r="A45" s="136" t="s">
        <v>54</v>
      </c>
      <c r="B45" s="71" t="s">
        <v>55</v>
      </c>
      <c r="C45" s="60">
        <f t="shared" si="1"/>
        <v>28</v>
      </c>
      <c r="D45" s="61">
        <f t="shared" si="2"/>
        <v>0.82207868467410439</v>
      </c>
      <c r="E45" s="60">
        <v>21</v>
      </c>
      <c r="F45" s="61">
        <f t="shared" si="3"/>
        <v>0.6165590135055784</v>
      </c>
      <c r="G45" s="60">
        <v>7</v>
      </c>
      <c r="H45" s="61">
        <f t="shared" si="4"/>
        <v>0.2055196711685261</v>
      </c>
    </row>
    <row r="46" spans="1:8" ht="14.25" customHeight="1" x14ac:dyDescent="0.25">
      <c r="A46" s="136"/>
      <c r="B46" s="71" t="s">
        <v>56</v>
      </c>
      <c r="C46" s="60">
        <f t="shared" si="1"/>
        <v>281</v>
      </c>
      <c r="D46" s="61">
        <f t="shared" si="2"/>
        <v>8.2501467997651208</v>
      </c>
      <c r="E46" s="60">
        <v>175</v>
      </c>
      <c r="F46" s="61">
        <f t="shared" si="3"/>
        <v>5.1379917792131531</v>
      </c>
      <c r="G46" s="60">
        <v>106</v>
      </c>
      <c r="H46" s="61">
        <f t="shared" si="4"/>
        <v>3.1121550205519672</v>
      </c>
    </row>
    <row r="47" spans="1:8" ht="13.5" customHeight="1" x14ac:dyDescent="0.25">
      <c r="A47" s="136"/>
      <c r="B47" s="71" t="s">
        <v>57</v>
      </c>
      <c r="C47" s="60">
        <f t="shared" si="1"/>
        <v>0</v>
      </c>
      <c r="D47" s="61">
        <f t="shared" si="2"/>
        <v>0</v>
      </c>
      <c r="E47" s="60">
        <v>0</v>
      </c>
      <c r="F47" s="61">
        <f t="shared" si="3"/>
        <v>0</v>
      </c>
      <c r="G47" s="60">
        <v>0</v>
      </c>
      <c r="H47" s="61">
        <f t="shared" si="4"/>
        <v>0</v>
      </c>
    </row>
    <row r="48" spans="1:8" x14ac:dyDescent="0.25">
      <c r="A48" s="136"/>
      <c r="B48" s="71" t="s">
        <v>58</v>
      </c>
      <c r="C48" s="60">
        <f t="shared" si="1"/>
        <v>0</v>
      </c>
      <c r="D48" s="61">
        <f t="shared" si="2"/>
        <v>0</v>
      </c>
      <c r="E48" s="60">
        <v>0</v>
      </c>
      <c r="F48" s="61">
        <f t="shared" si="3"/>
        <v>0</v>
      </c>
      <c r="G48" s="60">
        <v>0</v>
      </c>
      <c r="H48" s="61">
        <f t="shared" si="4"/>
        <v>0</v>
      </c>
    </row>
    <row r="49" spans="1:8" ht="15" customHeight="1" x14ac:dyDescent="0.25">
      <c r="A49" s="137" t="s">
        <v>239</v>
      </c>
      <c r="B49" s="137"/>
      <c r="C49" s="137"/>
      <c r="D49" s="137"/>
      <c r="E49" s="137"/>
      <c r="F49" s="137"/>
      <c r="G49" s="137"/>
      <c r="H49" s="137"/>
    </row>
  </sheetData>
  <mergeCells count="18">
    <mergeCell ref="G6:H6"/>
    <mergeCell ref="A5:B7"/>
    <mergeCell ref="E5:H5"/>
    <mergeCell ref="A3:H4"/>
    <mergeCell ref="A8:B8"/>
    <mergeCell ref="A9:A11"/>
    <mergeCell ref="A12:A17"/>
    <mergeCell ref="C6:D6"/>
    <mergeCell ref="E6:F6"/>
    <mergeCell ref="A42:A44"/>
    <mergeCell ref="A45:A48"/>
    <mergeCell ref="A49:H49"/>
    <mergeCell ref="A18:A20"/>
    <mergeCell ref="A21:A24"/>
    <mergeCell ref="A25:A29"/>
    <mergeCell ref="A30:A34"/>
    <mergeCell ref="A35:A37"/>
    <mergeCell ref="A38:A41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C43"/>
  <sheetViews>
    <sheetView topLeftCell="A12" workbookViewId="0">
      <selection activeCell="H10" sqref="H10"/>
    </sheetView>
  </sheetViews>
  <sheetFormatPr baseColWidth="10" defaultRowHeight="15" x14ac:dyDescent="0.25"/>
  <cols>
    <col min="1" max="1" width="63.28515625" customWidth="1"/>
    <col min="2" max="2" width="19.28515625" customWidth="1"/>
    <col min="3" max="3" width="18.7109375" style="1" customWidth="1"/>
  </cols>
  <sheetData>
    <row r="3" spans="1:3" ht="22.5" customHeight="1" x14ac:dyDescent="0.25">
      <c r="A3" s="143" t="s">
        <v>86</v>
      </c>
      <c r="B3" s="143"/>
      <c r="C3" s="143"/>
    </row>
    <row r="4" spans="1:3" ht="14.25" customHeight="1" x14ac:dyDescent="0.25">
      <c r="A4" s="143"/>
      <c r="B4" s="143"/>
      <c r="C4" s="143"/>
    </row>
    <row r="5" spans="1:3" x14ac:dyDescent="0.25">
      <c r="A5" s="55" t="s">
        <v>85</v>
      </c>
      <c r="B5" s="54" t="s">
        <v>5</v>
      </c>
      <c r="C5" s="54" t="s">
        <v>6</v>
      </c>
    </row>
    <row r="6" spans="1:3" x14ac:dyDescent="0.25">
      <c r="A6" s="73" t="s">
        <v>8</v>
      </c>
      <c r="B6" s="3">
        <f>SUM(B7:B28)</f>
        <v>626</v>
      </c>
      <c r="C6" s="3">
        <f>SUM(C7:C27)</f>
        <v>99.999999999999986</v>
      </c>
    </row>
    <row r="7" spans="1:3" ht="31.5" customHeight="1" x14ac:dyDescent="0.25">
      <c r="A7" s="74" t="s">
        <v>63</v>
      </c>
      <c r="B7" s="75">
        <v>28</v>
      </c>
      <c r="C7" s="76">
        <f t="shared" ref="C7:C28" si="0">(B7/$B$6)*100</f>
        <v>4.4728434504792327</v>
      </c>
    </row>
    <row r="8" spans="1:3" ht="30.75" customHeight="1" x14ac:dyDescent="0.25">
      <c r="A8" s="77" t="s">
        <v>64</v>
      </c>
      <c r="B8" s="75">
        <v>0</v>
      </c>
      <c r="C8" s="76">
        <f t="shared" si="0"/>
        <v>0</v>
      </c>
    </row>
    <row r="9" spans="1:3" ht="28.5" customHeight="1" x14ac:dyDescent="0.25">
      <c r="A9" s="77" t="s">
        <v>65</v>
      </c>
      <c r="B9" s="75">
        <v>14</v>
      </c>
      <c r="C9" s="76">
        <f t="shared" si="0"/>
        <v>2.2364217252396164</v>
      </c>
    </row>
    <row r="10" spans="1:3" ht="27" customHeight="1" x14ac:dyDescent="0.25">
      <c r="A10" s="74" t="s">
        <v>66</v>
      </c>
      <c r="B10" s="75">
        <v>1</v>
      </c>
      <c r="C10" s="76">
        <f t="shared" si="0"/>
        <v>0.15974440894568689</v>
      </c>
    </row>
    <row r="11" spans="1:3" ht="30.75" customHeight="1" x14ac:dyDescent="0.25">
      <c r="A11" s="74" t="s">
        <v>67</v>
      </c>
      <c r="B11" s="75">
        <v>1</v>
      </c>
      <c r="C11" s="76">
        <f t="shared" si="0"/>
        <v>0.15974440894568689</v>
      </c>
    </row>
    <row r="12" spans="1:3" ht="25.5" customHeight="1" x14ac:dyDescent="0.25">
      <c r="A12" s="77" t="s">
        <v>68</v>
      </c>
      <c r="B12" s="75">
        <v>18</v>
      </c>
      <c r="C12" s="76">
        <f t="shared" si="0"/>
        <v>2.8753993610223643</v>
      </c>
    </row>
    <row r="13" spans="1:3" ht="28.5" customHeight="1" x14ac:dyDescent="0.25">
      <c r="A13" s="74" t="s">
        <v>69</v>
      </c>
      <c r="B13" s="78">
        <v>342</v>
      </c>
      <c r="C13" s="76">
        <f t="shared" si="0"/>
        <v>54.632587859424916</v>
      </c>
    </row>
    <row r="14" spans="1:3" ht="24" customHeight="1" x14ac:dyDescent="0.25">
      <c r="A14" s="77" t="s">
        <v>70</v>
      </c>
      <c r="B14" s="78">
        <v>14</v>
      </c>
      <c r="C14" s="76">
        <f t="shared" si="0"/>
        <v>2.2364217252396164</v>
      </c>
    </row>
    <row r="15" spans="1:3" ht="30" customHeight="1" x14ac:dyDescent="0.25">
      <c r="A15" s="74" t="s">
        <v>71</v>
      </c>
      <c r="B15" s="78">
        <v>67</v>
      </c>
      <c r="C15" s="76">
        <f t="shared" si="0"/>
        <v>10.702875399361023</v>
      </c>
    </row>
    <row r="16" spans="1:3" ht="27.75" customHeight="1" x14ac:dyDescent="0.25">
      <c r="A16" s="77" t="s">
        <v>72</v>
      </c>
      <c r="B16" s="78">
        <v>0</v>
      </c>
      <c r="C16" s="76">
        <f t="shared" si="0"/>
        <v>0</v>
      </c>
    </row>
    <row r="17" spans="1:3" ht="27" customHeight="1" x14ac:dyDescent="0.25">
      <c r="A17" s="74" t="s">
        <v>73</v>
      </c>
      <c r="B17" s="78">
        <v>8</v>
      </c>
      <c r="C17" s="76">
        <f t="shared" si="0"/>
        <v>1.2779552715654952</v>
      </c>
    </row>
    <row r="18" spans="1:3" ht="27" customHeight="1" x14ac:dyDescent="0.25">
      <c r="A18" s="77" t="s">
        <v>74</v>
      </c>
      <c r="B18" s="78">
        <v>3</v>
      </c>
      <c r="C18" s="76">
        <f t="shared" si="0"/>
        <v>0.47923322683706071</v>
      </c>
    </row>
    <row r="19" spans="1:3" ht="35.25" customHeight="1" x14ac:dyDescent="0.25">
      <c r="A19" s="77" t="s">
        <v>75</v>
      </c>
      <c r="B19" s="78">
        <v>0</v>
      </c>
      <c r="C19" s="76">
        <f t="shared" si="0"/>
        <v>0</v>
      </c>
    </row>
    <row r="20" spans="1:3" ht="27.75" customHeight="1" x14ac:dyDescent="0.25">
      <c r="A20" s="74" t="s">
        <v>76</v>
      </c>
      <c r="B20" s="78">
        <v>0</v>
      </c>
      <c r="C20" s="76">
        <f t="shared" si="0"/>
        <v>0</v>
      </c>
    </row>
    <row r="21" spans="1:3" ht="31.5" customHeight="1" x14ac:dyDescent="0.25">
      <c r="A21" s="74" t="s">
        <v>77</v>
      </c>
      <c r="B21" s="78">
        <v>0</v>
      </c>
      <c r="C21" s="76">
        <f t="shared" si="0"/>
        <v>0</v>
      </c>
    </row>
    <row r="22" spans="1:3" ht="31.5" customHeight="1" x14ac:dyDescent="0.25">
      <c r="A22" s="77" t="s">
        <v>78</v>
      </c>
      <c r="B22" s="78">
        <v>7</v>
      </c>
      <c r="C22" s="76">
        <f t="shared" si="0"/>
        <v>1.1182108626198082</v>
      </c>
    </row>
    <row r="23" spans="1:3" ht="34.5" customHeight="1" x14ac:dyDescent="0.25">
      <c r="A23" s="74" t="s">
        <v>79</v>
      </c>
      <c r="B23" s="78">
        <v>87</v>
      </c>
      <c r="C23" s="76">
        <f t="shared" si="0"/>
        <v>13.897763578274761</v>
      </c>
    </row>
    <row r="24" spans="1:3" ht="28.5" customHeight="1" x14ac:dyDescent="0.25">
      <c r="A24" s="74" t="s">
        <v>80</v>
      </c>
      <c r="B24" s="78">
        <v>19</v>
      </c>
      <c r="C24" s="76">
        <f t="shared" si="0"/>
        <v>3.0351437699680508</v>
      </c>
    </row>
    <row r="25" spans="1:3" ht="27.75" customHeight="1" x14ac:dyDescent="0.25">
      <c r="A25" s="74" t="s">
        <v>81</v>
      </c>
      <c r="B25" s="78">
        <v>0</v>
      </c>
      <c r="C25" s="76">
        <f t="shared" si="0"/>
        <v>0</v>
      </c>
    </row>
    <row r="26" spans="1:3" ht="30.75" customHeight="1" x14ac:dyDescent="0.25">
      <c r="A26" s="74" t="s">
        <v>82</v>
      </c>
      <c r="B26" s="78">
        <v>17</v>
      </c>
      <c r="C26" s="76">
        <f t="shared" si="0"/>
        <v>2.7156549520766773</v>
      </c>
    </row>
    <row r="27" spans="1:3" ht="25.5" customHeight="1" x14ac:dyDescent="0.25">
      <c r="A27" s="77" t="s">
        <v>83</v>
      </c>
      <c r="B27" s="78">
        <v>0</v>
      </c>
      <c r="C27" s="76">
        <f t="shared" si="0"/>
        <v>0</v>
      </c>
    </row>
    <row r="28" spans="1:3" ht="23.25" customHeight="1" x14ac:dyDescent="0.25">
      <c r="A28" s="77" t="s">
        <v>84</v>
      </c>
      <c r="B28" s="78">
        <v>0</v>
      </c>
      <c r="C28" s="76">
        <f t="shared" si="0"/>
        <v>0</v>
      </c>
    </row>
    <row r="29" spans="1:3" x14ac:dyDescent="0.25">
      <c r="A29" s="141" t="s">
        <v>239</v>
      </c>
      <c r="B29" s="141"/>
      <c r="C29" s="141"/>
    </row>
    <row r="30" spans="1:3" x14ac:dyDescent="0.25">
      <c r="A30" s="2"/>
      <c r="B30" s="3"/>
      <c r="C30" s="4"/>
    </row>
    <row r="31" spans="1:3" x14ac:dyDescent="0.25">
      <c r="A31" s="2"/>
      <c r="B31" s="3"/>
      <c r="C31" s="4"/>
    </row>
    <row r="32" spans="1:3" x14ac:dyDescent="0.25">
      <c r="A32" s="2"/>
      <c r="B32" s="3"/>
      <c r="C32" s="4"/>
    </row>
    <row r="33" spans="1:3" x14ac:dyDescent="0.25">
      <c r="A33" s="2"/>
      <c r="B33" s="3"/>
      <c r="C33" s="4"/>
    </row>
    <row r="34" spans="1:3" x14ac:dyDescent="0.25">
      <c r="A34" s="2"/>
      <c r="B34" s="3"/>
      <c r="C34" s="4"/>
    </row>
    <row r="35" spans="1:3" x14ac:dyDescent="0.25">
      <c r="A35" s="2"/>
      <c r="B35" s="3"/>
      <c r="C35" s="4"/>
    </row>
    <row r="36" spans="1:3" x14ac:dyDescent="0.25">
      <c r="A36" s="2"/>
      <c r="B36" s="3"/>
      <c r="C36" s="4"/>
    </row>
    <row r="37" spans="1:3" x14ac:dyDescent="0.25">
      <c r="A37" s="2"/>
      <c r="B37" s="3"/>
      <c r="C37" s="4"/>
    </row>
    <row r="38" spans="1:3" x14ac:dyDescent="0.25">
      <c r="A38" s="5"/>
      <c r="B38" s="3"/>
      <c r="C38" s="4"/>
    </row>
    <row r="39" spans="1:3" x14ac:dyDescent="0.25">
      <c r="A39" s="2"/>
      <c r="B39" s="3"/>
      <c r="C39" s="4"/>
    </row>
    <row r="40" spans="1:3" x14ac:dyDescent="0.25">
      <c r="A40" s="2"/>
      <c r="B40" s="3"/>
      <c r="C40" s="4"/>
    </row>
    <row r="41" spans="1:3" x14ac:dyDescent="0.25">
      <c r="A41" s="2"/>
      <c r="B41" s="3"/>
      <c r="C41" s="4"/>
    </row>
    <row r="42" spans="1:3" x14ac:dyDescent="0.25">
      <c r="A42" s="2"/>
      <c r="B42" s="3"/>
      <c r="C42" s="4"/>
    </row>
    <row r="43" spans="1:3" x14ac:dyDescent="0.25">
      <c r="A43" s="142"/>
      <c r="B43" s="142"/>
      <c r="C43" s="142"/>
    </row>
  </sheetData>
  <mergeCells count="3">
    <mergeCell ref="A29:C29"/>
    <mergeCell ref="A43:C43"/>
    <mergeCell ref="A3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C14"/>
  <sheetViews>
    <sheetView workbookViewId="0">
      <selection activeCell="C8" sqref="C8"/>
    </sheetView>
  </sheetViews>
  <sheetFormatPr baseColWidth="10" defaultRowHeight="15" x14ac:dyDescent="0.25"/>
  <cols>
    <col min="1" max="1" width="53.28515625" style="85" customWidth="1"/>
    <col min="2" max="2" width="34.28515625" style="85" customWidth="1"/>
    <col min="3" max="3" width="21.5703125" style="85" customWidth="1"/>
  </cols>
  <sheetData>
    <row r="4" spans="1:3" ht="41.25" customHeight="1" x14ac:dyDescent="0.25">
      <c r="A4" s="146" t="s">
        <v>87</v>
      </c>
      <c r="B4" s="146"/>
      <c r="C4" s="146"/>
    </row>
    <row r="5" spans="1:3" ht="21.75" customHeight="1" x14ac:dyDescent="0.25">
      <c r="A5" s="145" t="s">
        <v>88</v>
      </c>
      <c r="B5" s="145" t="s">
        <v>89</v>
      </c>
      <c r="C5" s="145"/>
    </row>
    <row r="6" spans="1:3" ht="20.25" customHeight="1" x14ac:dyDescent="0.25">
      <c r="A6" s="145"/>
      <c r="B6" s="79" t="s">
        <v>90</v>
      </c>
      <c r="C6" s="79" t="s">
        <v>6</v>
      </c>
    </row>
    <row r="7" spans="1:3" ht="21" customHeight="1" x14ac:dyDescent="0.25">
      <c r="A7" s="79" t="s">
        <v>8</v>
      </c>
      <c r="B7" s="79">
        <f t="shared" ref="B7:C7" si="0">SUM(B8:B13)</f>
        <v>626</v>
      </c>
      <c r="C7" s="79">
        <f t="shared" si="0"/>
        <v>100</v>
      </c>
    </row>
    <row r="8" spans="1:3" ht="48" customHeight="1" x14ac:dyDescent="0.25">
      <c r="A8" s="81" t="s">
        <v>91</v>
      </c>
      <c r="B8" s="82">
        <v>253</v>
      </c>
      <c r="C8" s="83">
        <f t="shared" ref="C8:C13" si="1">(B8/$B$7)*100</f>
        <v>40.415335463258785</v>
      </c>
    </row>
    <row r="9" spans="1:3" ht="47.25" customHeight="1" x14ac:dyDescent="0.25">
      <c r="A9" s="81" t="s">
        <v>92</v>
      </c>
      <c r="B9" s="82">
        <v>55</v>
      </c>
      <c r="C9" s="83">
        <f t="shared" si="1"/>
        <v>8.7859424920127793</v>
      </c>
    </row>
    <row r="10" spans="1:3" ht="49.5" customHeight="1" x14ac:dyDescent="0.25">
      <c r="A10" s="81" t="s">
        <v>93</v>
      </c>
      <c r="B10" s="82">
        <v>85</v>
      </c>
      <c r="C10" s="83">
        <f t="shared" si="1"/>
        <v>13.578274760383385</v>
      </c>
    </row>
    <row r="11" spans="1:3" ht="43.5" customHeight="1" x14ac:dyDescent="0.25">
      <c r="A11" s="81" t="s">
        <v>94</v>
      </c>
      <c r="B11" s="82">
        <v>0</v>
      </c>
      <c r="C11" s="83">
        <f t="shared" si="1"/>
        <v>0</v>
      </c>
    </row>
    <row r="12" spans="1:3" ht="45.75" customHeight="1" x14ac:dyDescent="0.25">
      <c r="A12" s="81" t="s">
        <v>95</v>
      </c>
      <c r="B12" s="82">
        <v>0</v>
      </c>
      <c r="C12" s="83">
        <f t="shared" si="1"/>
        <v>0</v>
      </c>
    </row>
    <row r="13" spans="1:3" ht="39.75" customHeight="1" x14ac:dyDescent="0.25">
      <c r="A13" s="56" t="s">
        <v>96</v>
      </c>
      <c r="B13" s="84">
        <v>233</v>
      </c>
      <c r="C13" s="83">
        <f t="shared" si="1"/>
        <v>37.220447284345049</v>
      </c>
    </row>
    <row r="14" spans="1:3" x14ac:dyDescent="0.25">
      <c r="A14" s="144" t="s">
        <v>239</v>
      </c>
      <c r="B14" s="144"/>
      <c r="C14" s="144"/>
    </row>
  </sheetData>
  <mergeCells count="4">
    <mergeCell ref="A14:C14"/>
    <mergeCell ref="A5:A6"/>
    <mergeCell ref="B5:C5"/>
    <mergeCell ref="A4:C4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E31"/>
  <sheetViews>
    <sheetView workbookViewId="0">
      <selection activeCell="L12" sqref="L12"/>
    </sheetView>
  </sheetViews>
  <sheetFormatPr baseColWidth="10" defaultRowHeight="15" x14ac:dyDescent="0.25"/>
  <cols>
    <col min="1" max="1" width="54.7109375" customWidth="1"/>
    <col min="2" max="2" width="18.7109375" customWidth="1"/>
    <col min="3" max="3" width="15.5703125" customWidth="1"/>
    <col min="4" max="4" width="14.7109375" customWidth="1"/>
    <col min="5" max="5" width="14" customWidth="1"/>
  </cols>
  <sheetData>
    <row r="3" spans="1:5" ht="37.5" customHeight="1" x14ac:dyDescent="0.25">
      <c r="A3" s="147" t="s">
        <v>124</v>
      </c>
      <c r="B3" s="147"/>
      <c r="C3" s="147"/>
      <c r="D3" s="147"/>
      <c r="E3" s="147"/>
    </row>
    <row r="4" spans="1:5" x14ac:dyDescent="0.25">
      <c r="A4" s="144" t="s">
        <v>97</v>
      </c>
      <c r="B4" s="144" t="s">
        <v>89</v>
      </c>
      <c r="C4" s="144" t="s">
        <v>98</v>
      </c>
      <c r="D4" s="144"/>
      <c r="E4" s="144"/>
    </row>
    <row r="5" spans="1:5" x14ac:dyDescent="0.25">
      <c r="A5" s="144"/>
      <c r="B5" s="144"/>
      <c r="C5" s="60" t="s">
        <v>99</v>
      </c>
      <c r="D5" s="60" t="s">
        <v>100</v>
      </c>
      <c r="E5" s="60" t="s">
        <v>101</v>
      </c>
    </row>
    <row r="6" spans="1:5" x14ac:dyDescent="0.25">
      <c r="A6" s="144"/>
      <c r="B6" s="60" t="s">
        <v>5</v>
      </c>
      <c r="C6" s="60" t="s">
        <v>5</v>
      </c>
      <c r="D6" s="60" t="s">
        <v>5</v>
      </c>
      <c r="E6" s="60" t="s">
        <v>5</v>
      </c>
    </row>
    <row r="7" spans="1:5" ht="14.25" customHeight="1" x14ac:dyDescent="0.25">
      <c r="A7" s="60" t="s">
        <v>8</v>
      </c>
      <c r="B7" s="60">
        <f>SUM(B8:B30)</f>
        <v>83</v>
      </c>
      <c r="C7" s="60">
        <f>SUM(C8:C28)</f>
        <v>4</v>
      </c>
      <c r="D7" s="60">
        <f>SUM(D8:D28)</f>
        <v>28</v>
      </c>
      <c r="E7" s="60">
        <f>SUM(E8:E28)</f>
        <v>51</v>
      </c>
    </row>
    <row r="8" spans="1:5" ht="27" customHeight="1" x14ac:dyDescent="0.25">
      <c r="A8" s="86" t="s">
        <v>102</v>
      </c>
      <c r="B8" s="86">
        <f>SUM(E8+D8+C8)</f>
        <v>23</v>
      </c>
      <c r="C8" s="60">
        <v>3</v>
      </c>
      <c r="D8" s="60">
        <v>9</v>
      </c>
      <c r="E8" s="60">
        <v>11</v>
      </c>
    </row>
    <row r="9" spans="1:5" ht="24.75" customHeight="1" x14ac:dyDescent="0.25">
      <c r="A9" s="60" t="s">
        <v>103</v>
      </c>
      <c r="B9" s="86">
        <f t="shared" ref="B9:B30" si="0">SUM(E9+D9+C9)</f>
        <v>0</v>
      </c>
      <c r="C9" s="60">
        <v>0</v>
      </c>
      <c r="D9" s="60">
        <v>0</v>
      </c>
      <c r="E9" s="60">
        <v>0</v>
      </c>
    </row>
    <row r="10" spans="1:5" ht="27" customHeight="1" x14ac:dyDescent="0.25">
      <c r="A10" s="62" t="s">
        <v>104</v>
      </c>
      <c r="B10" s="86">
        <f t="shared" si="0"/>
        <v>0</v>
      </c>
      <c r="C10" s="60">
        <v>0</v>
      </c>
      <c r="D10" s="60">
        <v>0</v>
      </c>
      <c r="E10" s="60">
        <v>0</v>
      </c>
    </row>
    <row r="11" spans="1:5" ht="27.75" customHeight="1" x14ac:dyDescent="0.25">
      <c r="A11" s="86" t="s">
        <v>105</v>
      </c>
      <c r="B11" s="86">
        <f t="shared" si="0"/>
        <v>0</v>
      </c>
      <c r="C11" s="60">
        <v>0</v>
      </c>
      <c r="D11" s="60">
        <v>0</v>
      </c>
      <c r="E11" s="60">
        <v>0</v>
      </c>
    </row>
    <row r="12" spans="1:5" ht="32.25" customHeight="1" x14ac:dyDescent="0.25">
      <c r="A12" s="86" t="s">
        <v>67</v>
      </c>
      <c r="B12" s="86">
        <f t="shared" si="0"/>
        <v>0</v>
      </c>
      <c r="C12" s="60">
        <v>0</v>
      </c>
      <c r="D12" s="60">
        <v>0</v>
      </c>
      <c r="E12" s="60">
        <v>0</v>
      </c>
    </row>
    <row r="13" spans="1:5" ht="24.75" customHeight="1" x14ac:dyDescent="0.25">
      <c r="A13" s="62" t="s">
        <v>106</v>
      </c>
      <c r="B13" s="86">
        <f t="shared" si="0"/>
        <v>0</v>
      </c>
      <c r="C13" s="60">
        <v>0</v>
      </c>
      <c r="D13" s="60">
        <v>0</v>
      </c>
      <c r="E13" s="60">
        <v>0</v>
      </c>
    </row>
    <row r="14" spans="1:5" ht="35.25" customHeight="1" x14ac:dyDescent="0.25">
      <c r="A14" s="86" t="s">
        <v>107</v>
      </c>
      <c r="B14" s="86">
        <f t="shared" si="0"/>
        <v>43</v>
      </c>
      <c r="C14" s="60">
        <v>1</v>
      </c>
      <c r="D14" s="60">
        <v>16</v>
      </c>
      <c r="E14" s="60">
        <v>26</v>
      </c>
    </row>
    <row r="15" spans="1:5" ht="30" customHeight="1" x14ac:dyDescent="0.25">
      <c r="A15" s="58" t="s">
        <v>108</v>
      </c>
      <c r="B15" s="86">
        <f t="shared" si="0"/>
        <v>1</v>
      </c>
      <c r="C15" s="60">
        <v>0</v>
      </c>
      <c r="D15" s="60">
        <v>0</v>
      </c>
      <c r="E15" s="60">
        <v>1</v>
      </c>
    </row>
    <row r="16" spans="1:5" ht="36" customHeight="1" x14ac:dyDescent="0.25">
      <c r="A16" s="58" t="s">
        <v>109</v>
      </c>
      <c r="B16" s="86">
        <f t="shared" si="0"/>
        <v>0</v>
      </c>
      <c r="C16" s="60">
        <v>0</v>
      </c>
      <c r="D16" s="60">
        <v>0</v>
      </c>
      <c r="E16" s="60">
        <v>0</v>
      </c>
    </row>
    <row r="17" spans="1:5" ht="32.25" customHeight="1" x14ac:dyDescent="0.25">
      <c r="A17" s="86" t="s">
        <v>110</v>
      </c>
      <c r="B17" s="86">
        <f t="shared" si="0"/>
        <v>0</v>
      </c>
      <c r="C17" s="60">
        <v>0</v>
      </c>
      <c r="D17" s="60">
        <v>0</v>
      </c>
      <c r="E17" s="60">
        <v>0</v>
      </c>
    </row>
    <row r="18" spans="1:5" ht="34.5" customHeight="1" x14ac:dyDescent="0.25">
      <c r="A18" s="58" t="s">
        <v>111</v>
      </c>
      <c r="B18" s="86">
        <f t="shared" si="0"/>
        <v>0</v>
      </c>
      <c r="C18" s="60">
        <v>0</v>
      </c>
      <c r="D18" s="60">
        <v>0</v>
      </c>
      <c r="E18" s="60">
        <v>0</v>
      </c>
    </row>
    <row r="19" spans="1:5" ht="29.25" customHeight="1" x14ac:dyDescent="0.25">
      <c r="A19" s="58" t="s">
        <v>112</v>
      </c>
      <c r="B19" s="86">
        <f t="shared" si="0"/>
        <v>0</v>
      </c>
      <c r="C19" s="60">
        <v>0</v>
      </c>
      <c r="D19" s="60">
        <v>0</v>
      </c>
      <c r="E19" s="60">
        <v>0</v>
      </c>
    </row>
    <row r="20" spans="1:5" ht="31.5" customHeight="1" x14ac:dyDescent="0.25">
      <c r="A20" s="58" t="s">
        <v>113</v>
      </c>
      <c r="B20" s="86">
        <f t="shared" si="0"/>
        <v>0</v>
      </c>
      <c r="C20" s="60">
        <v>0</v>
      </c>
      <c r="D20" s="60">
        <v>0</v>
      </c>
      <c r="E20" s="60">
        <v>0</v>
      </c>
    </row>
    <row r="21" spans="1:5" ht="25.5" customHeight="1" x14ac:dyDescent="0.25">
      <c r="A21" s="58" t="s">
        <v>114</v>
      </c>
      <c r="B21" s="86">
        <f t="shared" si="0"/>
        <v>0</v>
      </c>
      <c r="C21" s="60">
        <v>0</v>
      </c>
      <c r="D21" s="60">
        <v>0</v>
      </c>
      <c r="E21" s="60">
        <v>0</v>
      </c>
    </row>
    <row r="22" spans="1:5" ht="30.75" customHeight="1" x14ac:dyDescent="0.25">
      <c r="A22" s="58" t="s">
        <v>115</v>
      </c>
      <c r="B22" s="86">
        <f t="shared" si="0"/>
        <v>0</v>
      </c>
      <c r="C22" s="60">
        <v>0</v>
      </c>
      <c r="D22" s="60">
        <v>0</v>
      </c>
      <c r="E22" s="60">
        <v>0</v>
      </c>
    </row>
    <row r="23" spans="1:5" ht="28.5" customHeight="1" x14ac:dyDescent="0.25">
      <c r="A23" s="60" t="s">
        <v>116</v>
      </c>
      <c r="B23" s="86">
        <f t="shared" si="0"/>
        <v>0</v>
      </c>
      <c r="C23" s="60">
        <v>0</v>
      </c>
      <c r="D23" s="60">
        <v>0</v>
      </c>
      <c r="E23" s="60">
        <v>0</v>
      </c>
    </row>
    <row r="24" spans="1:5" ht="26.25" customHeight="1" x14ac:dyDescent="0.25">
      <c r="A24" s="58" t="s">
        <v>117</v>
      </c>
      <c r="B24" s="86">
        <f t="shared" si="0"/>
        <v>0</v>
      </c>
      <c r="C24" s="60">
        <v>0</v>
      </c>
      <c r="D24" s="60">
        <v>0</v>
      </c>
      <c r="E24" s="60">
        <v>0</v>
      </c>
    </row>
    <row r="25" spans="1:5" ht="28.5" customHeight="1" x14ac:dyDescent="0.25">
      <c r="A25" s="58" t="s">
        <v>118</v>
      </c>
      <c r="B25" s="86">
        <f t="shared" si="0"/>
        <v>0</v>
      </c>
      <c r="C25" s="60">
        <v>0</v>
      </c>
      <c r="D25" s="60">
        <v>0</v>
      </c>
      <c r="E25" s="60">
        <v>0</v>
      </c>
    </row>
    <row r="26" spans="1:5" ht="31.5" customHeight="1" x14ac:dyDescent="0.25">
      <c r="A26" s="58" t="s">
        <v>119</v>
      </c>
      <c r="B26" s="86">
        <f t="shared" si="0"/>
        <v>16</v>
      </c>
      <c r="C26" s="60">
        <v>0</v>
      </c>
      <c r="D26" s="60">
        <v>3</v>
      </c>
      <c r="E26" s="60">
        <v>13</v>
      </c>
    </row>
    <row r="27" spans="1:5" ht="28.5" customHeight="1" x14ac:dyDescent="0.25">
      <c r="A27" s="58" t="s">
        <v>120</v>
      </c>
      <c r="B27" s="86">
        <f t="shared" si="0"/>
        <v>0</v>
      </c>
      <c r="C27" s="60">
        <v>0</v>
      </c>
      <c r="D27" s="60">
        <v>0</v>
      </c>
      <c r="E27" s="60">
        <v>0</v>
      </c>
    </row>
    <row r="28" spans="1:5" ht="45" customHeight="1" x14ac:dyDescent="0.25">
      <c r="A28" s="58" t="s">
        <v>121</v>
      </c>
      <c r="B28" s="86">
        <f t="shared" si="0"/>
        <v>0</v>
      </c>
      <c r="C28" s="60">
        <v>0</v>
      </c>
      <c r="D28" s="60">
        <v>0</v>
      </c>
      <c r="E28" s="60">
        <v>0</v>
      </c>
    </row>
    <row r="29" spans="1:5" ht="29.25" customHeight="1" x14ac:dyDescent="0.25">
      <c r="A29" s="58" t="s">
        <v>122</v>
      </c>
      <c r="B29" s="86">
        <f t="shared" si="0"/>
        <v>0</v>
      </c>
      <c r="C29" s="60">
        <v>0</v>
      </c>
      <c r="D29" s="60">
        <v>0</v>
      </c>
      <c r="E29" s="60">
        <v>0</v>
      </c>
    </row>
    <row r="30" spans="1:5" ht="30" customHeight="1" x14ac:dyDescent="0.25">
      <c r="A30" s="58" t="s">
        <v>123</v>
      </c>
      <c r="B30" s="86">
        <f t="shared" si="0"/>
        <v>0</v>
      </c>
      <c r="C30" s="60">
        <v>0</v>
      </c>
      <c r="D30" s="60">
        <v>0</v>
      </c>
      <c r="E30" s="60">
        <v>0</v>
      </c>
    </row>
    <row r="31" spans="1:5" ht="15" customHeight="1" x14ac:dyDescent="0.25">
      <c r="A31" s="148" t="s">
        <v>240</v>
      </c>
      <c r="B31" s="148"/>
      <c r="C31" s="148"/>
      <c r="D31" s="148"/>
      <c r="E31" s="148"/>
    </row>
  </sheetData>
  <mergeCells count="5">
    <mergeCell ref="A3:E3"/>
    <mergeCell ref="A4:A6"/>
    <mergeCell ref="B4:B5"/>
    <mergeCell ref="C4:E4"/>
    <mergeCell ref="A31:E31"/>
  </mergeCells>
  <pageMargins left="0.7" right="0.7" top="0.59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Inspección1</vt:lpstr>
      <vt:lpstr>Inspección 2</vt:lpstr>
      <vt:lpstr>Inpección 3</vt:lpstr>
      <vt:lpstr>Inspección 4</vt:lpstr>
      <vt:lpstr>Asistencia Judicial 1</vt:lpstr>
      <vt:lpstr>Asistencia Judicial 2</vt:lpstr>
      <vt:lpstr>Asistencia Judicial 3</vt:lpstr>
      <vt:lpstr>Asistencia Judicial 4</vt:lpstr>
      <vt:lpstr>Trabajo Infantil 1</vt:lpstr>
      <vt:lpstr>Trabajo Infantil 2</vt:lpstr>
      <vt:lpstr>Trabajo Infantil 3</vt:lpstr>
      <vt:lpstr>Mediación 1</vt:lpstr>
      <vt:lpstr>Mediació2</vt:lpstr>
      <vt:lpstr>SENAE</vt:lpstr>
      <vt:lpstr>Higiene y Seguridad 1</vt:lpstr>
      <vt:lpstr>Higiene y Seguridad 2</vt:lpstr>
      <vt:lpstr>Mediación 3</vt:lpstr>
      <vt:lpstr>Higiene y Seguridad 3</vt:lpstr>
      <vt:lpstr>Higiene y Seguridad 4</vt:lpstr>
      <vt:lpstr>CAPACIDADES INTITUCIONALES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Francis FC. Calderon</cp:lastModifiedBy>
  <cp:lastPrinted>2024-01-18T16:13:22Z</cp:lastPrinted>
  <dcterms:created xsi:type="dcterms:W3CDTF">2024-01-10T17:46:16Z</dcterms:created>
  <dcterms:modified xsi:type="dcterms:W3CDTF">2024-01-26T14:15:45Z</dcterms:modified>
</cp:coreProperties>
</file>